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<sst xmlns="http://schemas.openxmlformats.org/spreadsheetml/2006/main" count="2779" uniqueCount="1292">
  <si>
    <t>附件：</t>
  </si>
  <si>
    <t>橡胶产业发展中心2019年度扶贫资金项目计划完成情况表</t>
  </si>
  <si>
    <t>序号</t>
  </si>
  <si>
    <t>项目名称</t>
  </si>
  <si>
    <t>实施地点</t>
  </si>
  <si>
    <t>项目内容</t>
  </si>
  <si>
    <t>资金使用情况</t>
  </si>
  <si>
    <t>受益对象</t>
  </si>
  <si>
    <t>绩效目标</t>
  </si>
  <si>
    <t>带贫减贫机制</t>
  </si>
  <si>
    <t>备注</t>
  </si>
  <si>
    <t>新型干含机设备</t>
  </si>
  <si>
    <t>七坊镇14个村委会、镇属企业</t>
  </si>
  <si>
    <t>购置新型干含机26台，每台1.9万元</t>
  </si>
  <si>
    <t>已使用完成49.4万元</t>
  </si>
  <si>
    <t>七坊镇辖区内贫困户胶农</t>
  </si>
  <si>
    <t>七坊镇辖区内1695户贫困户胶农受益</t>
  </si>
  <si>
    <t>七坊镇辖区内1695户7120人贫困户胶农收益，预计每年户均增收2000元以上。</t>
  </si>
  <si>
    <t>天然橡胶技术培训班</t>
  </si>
  <si>
    <t>全县</t>
  </si>
  <si>
    <r>
      <rPr>
        <sz val="10"/>
        <rFont val="Times New Roman"/>
        <family val="1"/>
      </rPr>
      <t>3448</t>
    </r>
    <r>
      <rPr>
        <sz val="10"/>
        <rFont val="宋体"/>
        <family val="0"/>
      </rPr>
      <t>户贫困户按照每户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天培训标准，开展为期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天的专业技术培训。</t>
    </r>
  </si>
  <si>
    <t>已使用完成99.957万元</t>
  </si>
  <si>
    <t>农村贫困人口</t>
  </si>
  <si>
    <t>完成3448名贫困户专业技术培训任务，提高贫困户掌握橡胶技术。</t>
  </si>
  <si>
    <r>
      <rPr>
        <sz val="10"/>
        <rFont val="宋体"/>
        <family val="0"/>
      </rPr>
      <t>完成</t>
    </r>
    <r>
      <rPr>
        <sz val="10"/>
        <rFont val="Times New Roman"/>
        <family val="1"/>
      </rPr>
      <t>3448</t>
    </r>
    <r>
      <rPr>
        <sz val="10"/>
        <rFont val="宋体"/>
        <family val="0"/>
      </rPr>
      <t>户贫困户专业技术培训任务，提高贫困户掌握橡胶技术。</t>
    </r>
  </si>
  <si>
    <t>白沙县2019年度财政专项扶贫资金项目计划表</t>
  </si>
  <si>
    <t>建设任务</t>
  </si>
  <si>
    <t>实施期限</t>
  </si>
  <si>
    <t>实施单位</t>
  </si>
  <si>
    <t>责任人</t>
  </si>
  <si>
    <t>补助标准</t>
  </si>
  <si>
    <t>资金来源</t>
  </si>
  <si>
    <t>小计</t>
  </si>
  <si>
    <t>中央资金</t>
  </si>
  <si>
    <t>省级资金</t>
  </si>
  <si>
    <t>市县资金</t>
  </si>
  <si>
    <t>合计</t>
  </si>
  <si>
    <t>一</t>
  </si>
  <si>
    <t>基础设施类</t>
  </si>
  <si>
    <t>芭蕉村饮水工程</t>
  </si>
  <si>
    <t>南班村委会</t>
  </si>
  <si>
    <t>芭蕉村建设水塔、供水管网</t>
  </si>
  <si>
    <t>2019年全年</t>
  </si>
  <si>
    <t>邦溪镇人民政府</t>
  </si>
  <si>
    <t>符伯志</t>
  </si>
  <si>
    <t>惠及农户132户480人</t>
  </si>
  <si>
    <t>解决132户480人村民饮水难、缺水问题</t>
  </si>
  <si>
    <t>其他</t>
  </si>
  <si>
    <t>中央专项扶贫资金安排1001.16万元，整合2019年水利资金56.62万元</t>
  </si>
  <si>
    <t>地质一队道路工程</t>
  </si>
  <si>
    <t>地质村委会</t>
  </si>
  <si>
    <t>地质一队环村道路1040米</t>
  </si>
  <si>
    <t>惠及农户58户261人</t>
  </si>
  <si>
    <t>改善58户261人乡村道路设施，实现交通更加便利</t>
  </si>
  <si>
    <t>地质一队生产道路2500米、桥梁建设80米</t>
  </si>
  <si>
    <t>邦溪村给排水工程</t>
  </si>
  <si>
    <t>邦溪村委会</t>
  </si>
  <si>
    <t>邦溪村委会5个村民小组给排水工程</t>
  </si>
  <si>
    <t>解决村庄58户261人给水、排水困难问题</t>
  </si>
  <si>
    <t>邦溪镇合计</t>
  </si>
  <si>
    <t>那查村委会那培村饮水工程</t>
  </si>
  <si>
    <t>那查村委会</t>
  </si>
  <si>
    <t>新建蓄水池、供水管网、水塔及安装</t>
  </si>
  <si>
    <t>阜龙乡人民政府</t>
  </si>
  <si>
    <t>符耿</t>
  </si>
  <si>
    <t>那培村28户120人</t>
  </si>
  <si>
    <t>实施后解决那培村28户120人饮水问题</t>
  </si>
  <si>
    <t>整合2019年农业生产发展资金</t>
  </si>
  <si>
    <t>那查村委会新开村饮水工程</t>
  </si>
  <si>
    <t>新开村32户167人</t>
  </si>
  <si>
    <t>实施后解决新开村村32户167人饮水问题</t>
  </si>
  <si>
    <t>那查村委会新开村文化室工程</t>
  </si>
  <si>
    <t>新建文化室100平方米。</t>
  </si>
  <si>
    <t>实施后解决新开村文化活动场所问题</t>
  </si>
  <si>
    <t>阜龙乡合计</t>
  </si>
  <si>
    <t>打金村委会老村路网建设项目</t>
  </si>
  <si>
    <t>打金老村</t>
  </si>
  <si>
    <t>环村路1800米长，宽3.5米硬化路。保仑通新村路2000米，空本路1800米，什习路1500米，硬化路建设。</t>
  </si>
  <si>
    <t>七坊镇人民政府</t>
  </si>
  <si>
    <t>陈志强</t>
  </si>
  <si>
    <t>带动52户220人</t>
  </si>
  <si>
    <t>解决52户220人交通不便问题</t>
  </si>
  <si>
    <t>打金村委会芭蕉村光网建设项目</t>
  </si>
  <si>
    <t>打金芭蕉村</t>
  </si>
  <si>
    <t>芭蕉村需要光纤铺设长3000米</t>
  </si>
  <si>
    <t>带动54户288人</t>
  </si>
  <si>
    <t>解决54户288人网络不通问题</t>
  </si>
  <si>
    <t>打金村委会金光村水网建设项目</t>
  </si>
  <si>
    <t>打金金光村</t>
  </si>
  <si>
    <t>自来水建设4千米</t>
  </si>
  <si>
    <t>带动32户169人</t>
  </si>
  <si>
    <t>解决32户169人安全饮水问题</t>
  </si>
  <si>
    <t>打金村委会金光村电网建设项目</t>
  </si>
  <si>
    <t>变压器加大，线路2千米</t>
  </si>
  <si>
    <t>带动15户65人</t>
  </si>
  <si>
    <t>解决15户65人用电问题</t>
  </si>
  <si>
    <t>打金村委会红光村路网建设项目</t>
  </si>
  <si>
    <t>打金红光村</t>
  </si>
  <si>
    <t>水泥环村路1.2千米</t>
  </si>
  <si>
    <t>带动22户121人</t>
  </si>
  <si>
    <t>解决22户121人交通不便问题</t>
  </si>
  <si>
    <t>打金村委会红光村水网建设项目</t>
  </si>
  <si>
    <t>自来引水工程4500米，水塔</t>
  </si>
  <si>
    <t>解决22户121人安全饮水问题</t>
  </si>
  <si>
    <t>打金村委会长塘村水网建设项目</t>
  </si>
  <si>
    <t>打金长塘村</t>
  </si>
  <si>
    <t>排水沟建设2000米</t>
  </si>
  <si>
    <t>带动56户236人</t>
  </si>
  <si>
    <t>解决56户236人生活排污问题</t>
  </si>
  <si>
    <t>打金村委会长塘村电网建设项目</t>
  </si>
  <si>
    <t>加大电压器一座</t>
  </si>
  <si>
    <t>解决56户236人用电问题</t>
  </si>
  <si>
    <t>打金村委会新村路网建设项目</t>
  </si>
  <si>
    <t>打金新村</t>
  </si>
  <si>
    <t>环村路硬化厂2100米</t>
  </si>
  <si>
    <t>带动48户223人</t>
  </si>
  <si>
    <t>解决48户223人交通不便问题</t>
  </si>
  <si>
    <t>打金村委会新村水网建设项目</t>
  </si>
  <si>
    <t>饮水工程建设长2200米</t>
  </si>
  <si>
    <t>解决48户223人安全饮水问题</t>
  </si>
  <si>
    <t>打金村委会新村电网建设项目</t>
  </si>
  <si>
    <t>加大伏电压器</t>
  </si>
  <si>
    <t>解决48户223人用电问题</t>
  </si>
  <si>
    <t>高地村委会高地村水网建设项目</t>
  </si>
  <si>
    <t>高地高地村</t>
  </si>
  <si>
    <t>挖深井、建水塔1个</t>
  </si>
  <si>
    <t>74户296人</t>
  </si>
  <si>
    <t>解决74户296人安全饮水问题</t>
  </si>
  <si>
    <t>高地村委会通术村水网建设项目</t>
  </si>
  <si>
    <t>高地通术村</t>
  </si>
  <si>
    <t>自来水网建设</t>
  </si>
  <si>
    <t>带动61户244人</t>
  </si>
  <si>
    <t>解决61户244人安全饮水问题</t>
  </si>
  <si>
    <t>高地村委会大林村水网建设项目</t>
  </si>
  <si>
    <t>高地大林村</t>
  </si>
  <si>
    <t>自来水管2000米</t>
  </si>
  <si>
    <t>带动67户268人</t>
  </si>
  <si>
    <t>解决67户268人安全饮水问题</t>
  </si>
  <si>
    <t>高地村委会路网建设项目</t>
  </si>
  <si>
    <t>高地村委会六队，牙围二、三队、六队</t>
  </si>
  <si>
    <t>牙围二、三队、高地六队共用4.5公里村庄内道路硬化</t>
  </si>
  <si>
    <t>带动156户624人</t>
  </si>
  <si>
    <t>解决156户624人交通不便问题</t>
  </si>
  <si>
    <t>高地村委会牙围一队水网建设项目</t>
  </si>
  <si>
    <t>高地牙围一队</t>
  </si>
  <si>
    <t>自来水建设2000米</t>
  </si>
  <si>
    <t>带动52户208人</t>
  </si>
  <si>
    <t>解决52户208人安全饮水问题</t>
  </si>
  <si>
    <t>高地村委会高地村路网建设项目</t>
  </si>
  <si>
    <t>村道道路硬化建设2.1公里</t>
  </si>
  <si>
    <t>解决74户296人交通不便问题</t>
  </si>
  <si>
    <t>小型水坝10米宽、水利渠道300米</t>
  </si>
  <si>
    <t>水利渠道2000米</t>
  </si>
  <si>
    <t>英歌村委会保优村水网建设项目</t>
  </si>
  <si>
    <t>英歌保优村</t>
  </si>
  <si>
    <t>饮水配套工程6公里</t>
  </si>
  <si>
    <t>带动48户234人</t>
  </si>
  <si>
    <t>解决48户234人安全饮水问题</t>
  </si>
  <si>
    <t>英歌村委会南珠村水网建设项目</t>
  </si>
  <si>
    <t>英歌南珠村</t>
  </si>
  <si>
    <t>水塔铁管3公里</t>
  </si>
  <si>
    <t>带动54户229人</t>
  </si>
  <si>
    <t>解决54户229人安全饮水问题</t>
  </si>
  <si>
    <t>拥阜村委会拥阜村水网建设项目</t>
  </si>
  <si>
    <t>拥阜拥阜村</t>
  </si>
  <si>
    <t>和堂水坝长7米，渠道100米；</t>
  </si>
  <si>
    <t>56户275人</t>
  </si>
  <si>
    <t>惠及275人农田种植、水利灌溉生产需</t>
  </si>
  <si>
    <t>拥阜村委会阜佬村水网建设项目</t>
  </si>
  <si>
    <t>拥阜阜佬村</t>
  </si>
  <si>
    <t>打无塘水坝硬化：长15米，高3米；</t>
  </si>
  <si>
    <t>52户214人</t>
  </si>
  <si>
    <t>惠及214人农田种植、水利灌溉生产需</t>
  </si>
  <si>
    <t>拥阜村委会阜许村路网建设项目</t>
  </si>
  <si>
    <t>拥阜阜许村</t>
  </si>
  <si>
    <t>村主道硬化420米，环村公路硬化115米，温泉路硬化100米</t>
  </si>
  <si>
    <t>106户427人</t>
  </si>
  <si>
    <t>便于106户427人出行需要</t>
  </si>
  <si>
    <t>拥阜村委会拥阜村路网建设项目</t>
  </si>
  <si>
    <t>村巷道硬化500米</t>
  </si>
  <si>
    <t>便于56户275人出行需要</t>
  </si>
  <si>
    <t>拥阜村委会阜佬村路网建设项目</t>
  </si>
  <si>
    <t>阜佬村村主干道硬化200米；</t>
  </si>
  <si>
    <t>便于52户214人出行需要</t>
  </si>
  <si>
    <t>拥阜村委会南松村路网建设项目</t>
  </si>
  <si>
    <t>拥阜南松村</t>
  </si>
  <si>
    <t>断头路硬化350米；</t>
  </si>
  <si>
    <t>78户305人</t>
  </si>
  <si>
    <t>便于78户305人出行需要</t>
  </si>
  <si>
    <t>拥阜村委会光荣村路网建设项目</t>
  </si>
  <si>
    <t>拥阜光荣村</t>
  </si>
  <si>
    <t>村道路硬化50米</t>
  </si>
  <si>
    <t>12户52人</t>
  </si>
  <si>
    <t>便于12户52人出行需要</t>
  </si>
  <si>
    <t>拥阜村委会光二村路网建设项目</t>
  </si>
  <si>
    <t>拥阜光二村</t>
  </si>
  <si>
    <t xml:space="preserve">村道路硬化100米；            </t>
  </si>
  <si>
    <t>15户60人</t>
  </si>
  <si>
    <t>便于15户60人出行需要</t>
  </si>
  <si>
    <t>拥阜村委会打拥村水网建设项目</t>
  </si>
  <si>
    <t>拥阜打拥村</t>
  </si>
  <si>
    <t xml:space="preserve">老水井加深；    </t>
  </si>
  <si>
    <t>47户194人</t>
  </si>
  <si>
    <t>保障47户194人生活饮水安全</t>
  </si>
  <si>
    <t>拥阜村委会浪九村水网建设项目</t>
  </si>
  <si>
    <t>拥阜浪九村</t>
  </si>
  <si>
    <t>深水井一口150米；水塔一座18米；自来水管5000米；</t>
  </si>
  <si>
    <t>79户334人</t>
  </si>
  <si>
    <t>保障79户334人生活饮水安全</t>
  </si>
  <si>
    <t>拥阜村委会光荣村水网建设项目</t>
  </si>
  <si>
    <t>水塔维修；</t>
  </si>
  <si>
    <t>保障12户52人生活饮水安全</t>
  </si>
  <si>
    <t>拥阜村委会庆丰村水网建设项目</t>
  </si>
  <si>
    <t>拥阜庆丰村</t>
  </si>
  <si>
    <t>深水井维修；</t>
  </si>
  <si>
    <t>19户90人</t>
  </si>
  <si>
    <t>保障19户90人生活饮水安全</t>
  </si>
  <si>
    <t>拥阜村委会浪九村路网建设项目</t>
  </si>
  <si>
    <t>打石头路至拉帮苗路1公里；</t>
  </si>
  <si>
    <t>80户335人</t>
  </si>
  <si>
    <t>满足80户335人生产与出行需要</t>
  </si>
  <si>
    <t>拥阜村委会庆丰村路网建设项目</t>
  </si>
  <si>
    <t>村主干道硬化100米；</t>
  </si>
  <si>
    <t>便于19户90人出行需要</t>
  </si>
  <si>
    <t>拥阜村委会光二村水网建设项目</t>
  </si>
  <si>
    <t>深水井一口；</t>
  </si>
  <si>
    <t>保障15户60人生活饮水安全</t>
  </si>
  <si>
    <t>拥阜村委会新村水网建设项目</t>
  </si>
  <si>
    <t>拥阜新村</t>
  </si>
  <si>
    <t>水井一口，水塔一个；</t>
  </si>
  <si>
    <t>12户65人</t>
  </si>
  <si>
    <t>保障12户65人生活饮水安全</t>
  </si>
  <si>
    <t>拥阜村委打拥村路网建设项目</t>
  </si>
  <si>
    <t>村主干道排水沟盖板</t>
  </si>
  <si>
    <t>保障47户194人出行安全</t>
  </si>
  <si>
    <t>拥阜村委浪九村路网建设项目</t>
  </si>
  <si>
    <t>打不田至浪九村路1公里；</t>
  </si>
  <si>
    <t>便于79户334人出行需要</t>
  </si>
  <si>
    <t>拥阜村委会阜许村水网建设项目</t>
  </si>
  <si>
    <t>打耐坝长20米，宽1.5米</t>
  </si>
  <si>
    <t>惠及106户427人农田种植、水利灌溉生产需要</t>
  </si>
  <si>
    <t>打阜北坝长10米，宽1.5米</t>
  </si>
  <si>
    <t>惠及106户427人农田种植、水利灌溉需要</t>
  </si>
  <si>
    <t>拥阜村委会白打村水网建设项目</t>
  </si>
  <si>
    <t>拥阜白打村</t>
  </si>
  <si>
    <t>什傲水利沟维护1000米；</t>
  </si>
  <si>
    <t>75户309人</t>
  </si>
  <si>
    <t>惠及75户309人农田种植、水利灌溉生产需要</t>
  </si>
  <si>
    <t>阜狮水坝长10米，渠道硬化1.5公里；</t>
  </si>
  <si>
    <t>惠及56户275人农田种植、水利灌溉生产需要</t>
  </si>
  <si>
    <t xml:space="preserve">打卡水利水坝加厚10米，渠道500米；   </t>
  </si>
  <si>
    <t>拥阜村委浪九村水网建设项目</t>
  </si>
  <si>
    <t xml:space="preserve">打连作坝长15米，高1.5米；  </t>
  </si>
  <si>
    <t>惠及79户334人农田种植、水利灌溉生产需要</t>
  </si>
  <si>
    <t>拥阜村委阜佬村水网建设项目</t>
  </si>
  <si>
    <t>打部水利渠道1000米；</t>
  </si>
  <si>
    <t>惠及52户214人农田种植、水利灌溉生产需要</t>
  </si>
  <si>
    <t>拥阜村委南松村水网建设项目</t>
  </si>
  <si>
    <t>藤阜龙水利坝长35米，渠道1.2公里；</t>
  </si>
  <si>
    <t>惠及78户305人农田种植、水利灌溉生产需要</t>
  </si>
  <si>
    <t>长龙村委大村水网建设项目</t>
  </si>
  <si>
    <t>长龙大村</t>
  </si>
  <si>
    <t>全村村民保障饮水工程建设</t>
  </si>
  <si>
    <t>带动7户31人</t>
  </si>
  <si>
    <t>保障7户31人生活饮水安全</t>
  </si>
  <si>
    <t>长龙村委大村路网建设项目</t>
  </si>
  <si>
    <t>环村路道路硬化0.8千米</t>
  </si>
  <si>
    <t>带动83户415人</t>
  </si>
  <si>
    <t>保障83户415人出行安全</t>
  </si>
  <si>
    <t>长龙村委长龙村路网建设项目</t>
  </si>
  <si>
    <t>长龙村</t>
  </si>
  <si>
    <t>环村路道路硬化1千米</t>
  </si>
  <si>
    <t>带动87户348人</t>
  </si>
  <si>
    <t>保障87户348人出行安全</t>
  </si>
  <si>
    <t>长龙村委三升三村水网建设项目</t>
  </si>
  <si>
    <t>长龙三升三村</t>
  </si>
  <si>
    <t>排水沟建设4千米等综合水利工程</t>
  </si>
  <si>
    <t>带动42户126人</t>
  </si>
  <si>
    <t>保障42户126人生活饮水安全</t>
  </si>
  <si>
    <t>长龙村委三升三村路网建设项目</t>
  </si>
  <si>
    <t>环村路道路硬化1.5千米</t>
  </si>
  <si>
    <t>保障42户126人出行安全</t>
  </si>
  <si>
    <t>长龙村委三升一村路网建设项目</t>
  </si>
  <si>
    <t>长龙三升一村</t>
  </si>
  <si>
    <t>环村路道路硬化0.5千米</t>
  </si>
  <si>
    <t>带动34户153人</t>
  </si>
  <si>
    <t>保障34户153人出行安全</t>
  </si>
  <si>
    <t>长龙村委三升一村水网建设项目</t>
  </si>
  <si>
    <t>自来水管道铺设4千米及水塔1座</t>
  </si>
  <si>
    <t>保障34户153人生活饮水安全</t>
  </si>
  <si>
    <t>长龙村委小村路网建设项目</t>
  </si>
  <si>
    <t>长龙小村</t>
  </si>
  <si>
    <t>村庄道路硬化3.5千米</t>
  </si>
  <si>
    <t>长龙村委小村水网建设项目</t>
  </si>
  <si>
    <t>自来水管道铺设3千米及水塔1座</t>
  </si>
  <si>
    <t>带动108户432人</t>
  </si>
  <si>
    <t>保障108户432人生活饮水安全</t>
  </si>
  <si>
    <t>打金村委会老村篮球场建设项目</t>
  </si>
  <si>
    <t>建设长30米，宽17米的篮球场</t>
  </si>
  <si>
    <t>丰富52户220人业余活动</t>
  </si>
  <si>
    <t>打金村委会红光村篮球场建设项目</t>
  </si>
  <si>
    <t>篮球场1个</t>
  </si>
  <si>
    <t>丰富22户121人业余活动</t>
  </si>
  <si>
    <t>打金村委会金阳村综合基础设施项目</t>
  </si>
  <si>
    <t xml:space="preserve">打金金阳村 </t>
  </si>
  <si>
    <t>硬化美化文化室广场、凉亭建设</t>
  </si>
  <si>
    <t>带动53户308人</t>
  </si>
  <si>
    <t>丰富53户308人业余活动</t>
  </si>
  <si>
    <t>打金村委会金阳村篮球场建设项目</t>
  </si>
  <si>
    <t>高地村委会大林村篮球场、文化室建设项目</t>
  </si>
  <si>
    <t>篮球场一座、文化室100平方</t>
  </si>
  <si>
    <t>丰富67户268人业余活动</t>
  </si>
  <si>
    <t>高地村委会大林村篮球场、村务公开栏、文化室建设项目</t>
  </si>
  <si>
    <t>高地牙围三队</t>
  </si>
  <si>
    <t>篮球场、村务公开栏、文化室100平米</t>
  </si>
  <si>
    <t>带动38户152人</t>
  </si>
  <si>
    <t>丰富38户152人业余活动</t>
  </si>
  <si>
    <t>英歌村委会岭脚村篮球场建设项目</t>
  </si>
  <si>
    <t>英歌岭脚村</t>
  </si>
  <si>
    <t>篮球场一座</t>
  </si>
  <si>
    <t>带动80户365人</t>
  </si>
  <si>
    <t>丰富80户365人业余活动</t>
  </si>
  <si>
    <t>拥阜村委会绿化工程项目</t>
  </si>
  <si>
    <t>拥阜村委会</t>
  </si>
  <si>
    <t>村委会环境绿化；</t>
  </si>
  <si>
    <t>539户2428人</t>
  </si>
  <si>
    <t>绿化美化村委会环境539户2428人受益</t>
  </si>
  <si>
    <t>拥阜村委会文体设施项目</t>
  </si>
  <si>
    <t>公共健身娱乐设施设备；</t>
  </si>
  <si>
    <t>68户242人受益</t>
  </si>
  <si>
    <t>丰富68户242人群众文化娱乐生活</t>
  </si>
  <si>
    <t>拥阜村委会宣传栏项目</t>
  </si>
  <si>
    <t>拥阜海燕村</t>
  </si>
  <si>
    <t>一座宣传栏</t>
  </si>
  <si>
    <t>14户64人</t>
  </si>
  <si>
    <t>便于向14户64人宣传政策法规宣传</t>
  </si>
  <si>
    <t>拥阜村委会房屋修缮项目</t>
  </si>
  <si>
    <t>修缮原学校旧房子，教室4间，老师宿舍9间，小办公室1间；</t>
  </si>
  <si>
    <t>美化环境，为539户2428人群众提供更多娱乐休闲场所；</t>
  </si>
  <si>
    <t>拥阜村委会篮球场座位建设项目</t>
  </si>
  <si>
    <t>篮球场观众席座位（4排）；</t>
  </si>
  <si>
    <t>方便539户2428人群众观看球赛、广场舞等</t>
  </si>
  <si>
    <t>拥阜村委会阜佬村篮球场建设项目</t>
  </si>
  <si>
    <t>篮球场1座；</t>
  </si>
  <si>
    <t>丰富52户214人群众的文体活动</t>
  </si>
  <si>
    <t>拥阜村委会南松村篮球场建设项目</t>
  </si>
  <si>
    <t>篮球场1个；</t>
  </si>
  <si>
    <t>丰富78户305人群众的文体活动</t>
  </si>
  <si>
    <t>拥阜村委会阜许村篮球场设施建设项目</t>
  </si>
  <si>
    <t>篮球场围墙栏杆170米；</t>
  </si>
  <si>
    <t>丰富106户427人群众的文体活动</t>
  </si>
  <si>
    <t>拥阜村委会打拥村主道花园建设项目</t>
  </si>
  <si>
    <t>打拥村村主道花园8个；</t>
  </si>
  <si>
    <t>绿化美化村道环境，47户194人受益</t>
  </si>
  <si>
    <t>七坊镇合计</t>
  </si>
  <si>
    <t>南针村、牙扩一饮水工程及饮水管网</t>
  </si>
  <si>
    <t>南针村、牙扩一</t>
  </si>
  <si>
    <t>拟建饮水管网700米</t>
  </si>
  <si>
    <t>青松乡人民政府</t>
  </si>
  <si>
    <t>黄琼真</t>
  </si>
  <si>
    <t>134户460人</t>
  </si>
  <si>
    <t>解决134户460人饮水难问题</t>
  </si>
  <si>
    <t>牙扩村委会光纤入户</t>
  </si>
  <si>
    <t>牙扩村委会</t>
  </si>
  <si>
    <t>拟建光缆1200米</t>
  </si>
  <si>
    <t>306户1141人</t>
  </si>
  <si>
    <t>解决306户1141人通信问题</t>
  </si>
  <si>
    <t>牙扩村委会一个文化室，牙扩二篮球场</t>
  </si>
  <si>
    <t>拟建1个文化室、1个篮球场</t>
  </si>
  <si>
    <t>解决306户1141人业余娱乐生活问题</t>
  </si>
  <si>
    <t>牙扩村委会修建2830米的道路，挡土墙200米</t>
  </si>
  <si>
    <t>拟建2830米的道路，挡土墙200米</t>
  </si>
  <si>
    <t>解决306户1141人村民行路难的问题</t>
  </si>
  <si>
    <t>牙扩村委会卫生室1间</t>
  </si>
  <si>
    <t>拟建卫生室1间</t>
  </si>
  <si>
    <t>解决306户1141人卫生问题</t>
  </si>
  <si>
    <t>益条村委会光纤入户</t>
  </si>
  <si>
    <t>益条村委会</t>
  </si>
  <si>
    <t>拟建光缆800米</t>
  </si>
  <si>
    <t>565户2310人</t>
  </si>
  <si>
    <t>解决565户2310人通信问题</t>
  </si>
  <si>
    <t>益条村委会南雅村环村路1000米</t>
  </si>
  <si>
    <t>南雅村</t>
  </si>
  <si>
    <t>拟建环村路1000米</t>
  </si>
  <si>
    <t>62户234人</t>
  </si>
  <si>
    <t>解决62户234人行路难的问题</t>
  </si>
  <si>
    <t>益条村委会坤保村修建7000米的输水管道</t>
  </si>
  <si>
    <t>坤保村</t>
  </si>
  <si>
    <t>拟建输水管道7000米</t>
  </si>
  <si>
    <t>165户708人</t>
  </si>
  <si>
    <t>解决165户708人饮水难问题</t>
  </si>
  <si>
    <t>益条村委会坤保村文化室，智在村篮球场</t>
  </si>
  <si>
    <t>智在村坤保村</t>
  </si>
  <si>
    <t>拟建文化室1间、篮球场1个</t>
  </si>
  <si>
    <t>225户912人</t>
  </si>
  <si>
    <t>解决225户912人业余娱乐生活问题</t>
  </si>
  <si>
    <t>青松村委会打麦一篮球场</t>
  </si>
  <si>
    <t>打麦一</t>
  </si>
  <si>
    <t>拟建篮球场1个</t>
  </si>
  <si>
    <t>48户225人</t>
  </si>
  <si>
    <t>解决48户225人业余娱乐生活问题</t>
  </si>
  <si>
    <t>拥处村委会拥东村、青开老村修建720米环村路，青开新村修建挡土墙250米</t>
  </si>
  <si>
    <t>拥东村青开老村</t>
  </si>
  <si>
    <t>拥东村、青开老村修建720米环村路，青开新村修建挡土墙250米</t>
  </si>
  <si>
    <t>341户1503人</t>
  </si>
  <si>
    <t>解决341户1503人行路难的问题</t>
  </si>
  <si>
    <t>牙佬村排水沟工程</t>
  </si>
  <si>
    <t>打松村委会</t>
  </si>
  <si>
    <t>建设排水沟2公里</t>
  </si>
  <si>
    <t>64户175人</t>
  </si>
  <si>
    <t>解决64户175人排污排水问题</t>
  </si>
  <si>
    <t>青松乡合计</t>
  </si>
  <si>
    <t>环村路硬化建设</t>
  </si>
  <si>
    <t>俄朗村</t>
  </si>
  <si>
    <t>光代村500米，俄朗三组500米，俄朗二组500，共计1500米，3米宽，20公分厚，总面积4500平方米，排水沟3000米。</t>
  </si>
  <si>
    <t>荣邦乡人民政府</t>
  </si>
  <si>
    <t>杨永鸿</t>
  </si>
  <si>
    <t>根据市场造价建设</t>
  </si>
  <si>
    <t>俄朗村委会光代村、俄朗三组、俄朗二组78户691人</t>
  </si>
  <si>
    <t>实施后解决俄朗村78户691人行路难问题</t>
  </si>
  <si>
    <t>俄朗排水沟工程</t>
  </si>
  <si>
    <t>乡农场1000米；俄朗一组、二组、四组、五组4000米；地甫村3000米；光代村2000米，共计10000米。</t>
  </si>
  <si>
    <t>俄朗村委会417户1962人</t>
  </si>
  <si>
    <t>实施后解决俄朗村委会417户1962人排污问题</t>
  </si>
  <si>
    <t>俄朗村环村道路硬化建设</t>
  </si>
  <si>
    <t>俄朗村新环村路边至俄朗三组1000米，3米宽，20公分厚，总面积3000平方米，排水沟2000米。</t>
  </si>
  <si>
    <t>带动1062人</t>
  </si>
  <si>
    <t>实施后解决俄朗村带动1062人行路难及排污问题</t>
  </si>
  <si>
    <t>道路硬化</t>
  </si>
  <si>
    <t>加好村</t>
  </si>
  <si>
    <t>新建14段道路，路面宽度3.5米，共计1200米（其中：环村路650米，入户路150米），道路旁设垃圾亭1个</t>
  </si>
  <si>
    <t>加好村190户780人</t>
  </si>
  <si>
    <t>实施后解决加好村190户780人行路难问题</t>
  </si>
  <si>
    <t>饮水工程</t>
  </si>
  <si>
    <t>新建管道长度约6350米，大口井D=3m，H=15m，水塔V=50m³，H=20m，设备房5.6㎡</t>
  </si>
  <si>
    <t>实施后解决加好村190户780人饮水难问题</t>
  </si>
  <si>
    <t>书村</t>
  </si>
  <si>
    <t>新建14段道路，路面宽度3.5米，共计1150米（入村路），道路旁设垃圾亭1个</t>
  </si>
  <si>
    <t>书村57户232人</t>
  </si>
  <si>
    <t>实施后解决书村57户232人行路难问题</t>
  </si>
  <si>
    <t>新建管道长度约2389米，大口井1座D=3m，H=15m，水塔1座V=50m³，H=20m，设备房5.6㎡</t>
  </si>
  <si>
    <t>实施后解决书村57户232人饮水难问题</t>
  </si>
  <si>
    <t>光村一、二、四组</t>
  </si>
  <si>
    <t>新建8段道路，路面宽度3.5米，共计700米（入户路），道路旁设垃圾亭1个</t>
  </si>
  <si>
    <t>光村一、二、四组114户564人</t>
  </si>
  <si>
    <t>实施后解决光村一、二、四组114户564人行路难问题</t>
  </si>
  <si>
    <t>新建水塔1座V=50m³，H=20m，设备房5.6㎡</t>
  </si>
  <si>
    <t>实施后解决光村一、二、四组114户564人饮水难问题</t>
  </si>
  <si>
    <t>光村三组</t>
  </si>
  <si>
    <t>新建14段道路，路面宽度3.5米，共计1250米（其中：环村路370米、入户路880米），道路旁设垃圾亭1个</t>
  </si>
  <si>
    <t>光村三组43户167人</t>
  </si>
  <si>
    <t>实施后解决光村三组43户167人行路难问题</t>
  </si>
  <si>
    <t>水尾村</t>
  </si>
  <si>
    <t>新建4段道路，路面宽度3.5米，共计900米（入村路），道路旁设垃圾亭1个</t>
  </si>
  <si>
    <t>水尾村69户347人</t>
  </si>
  <si>
    <t>实施后解决水尾村69户347人行路难问题</t>
  </si>
  <si>
    <t>新建管道长度约3215米，大口井D=3m，H=15m，水塔V=50m³，H=20m，设备房5.6㎡</t>
  </si>
  <si>
    <t>实施后解决水尾村69户347人饮水难问题</t>
  </si>
  <si>
    <t>光网工程</t>
  </si>
  <si>
    <t>岭尾村委会、七水村、书村、水尾村、平原村、加好村、光村、光村三组、光村四组、坡告村、方红村、方佬村、头峰村、福英一组、福英二组、福英三组、地甫村</t>
  </si>
  <si>
    <t>架空</t>
  </si>
  <si>
    <t>带动774户3811人</t>
  </si>
  <si>
    <t>解决岭尾村委会、七水村、书村、水尾村、平原村、加好村、光村、光村三组、光村四组、坡告村、方红村、方佬村、头峰村、福英一组、福英二组、福英三组、地甫村光网问题</t>
  </si>
  <si>
    <t>岭尾村村级电站</t>
  </si>
  <si>
    <t>岭尾村</t>
  </si>
  <si>
    <t>建设电站容量为18千瓦的村级电站</t>
  </si>
  <si>
    <t>农村居民3户</t>
  </si>
  <si>
    <t>解决岭尾村3户农户电网问题</t>
  </si>
  <si>
    <t>岭尾村卫生室修缮工程</t>
  </si>
  <si>
    <t>将岭尾村卫生室按现有标准装修</t>
  </si>
  <si>
    <t>农村居民1408人</t>
  </si>
  <si>
    <t>解决农村居民1408人就医问题</t>
  </si>
  <si>
    <t>俄郎村卫生室修缮工程</t>
  </si>
  <si>
    <t>俄郎村委会</t>
  </si>
  <si>
    <t>将俄郎村卫生室按现有标准装修</t>
  </si>
  <si>
    <t>农村居民1962人</t>
  </si>
  <si>
    <t>解决农村居民1962人就医问题</t>
  </si>
  <si>
    <t>荣邦乡合计</t>
  </si>
  <si>
    <t>宽带网络</t>
  </si>
  <si>
    <t>福门、合口村委会</t>
  </si>
  <si>
    <t>光纤入户7个村</t>
  </si>
  <si>
    <t>细水乡人民政府</t>
  </si>
  <si>
    <t>欧立</t>
  </si>
  <si>
    <t>福门、合口村委会111户460人</t>
  </si>
  <si>
    <t>实现福门、合口村委会111户460人光网覆盖</t>
  </si>
  <si>
    <t>实现光网覆盖</t>
  </si>
  <si>
    <t>人饮灌溉</t>
  </si>
  <si>
    <t>福门村委会</t>
  </si>
  <si>
    <t>什伐村饮水工程2公里</t>
  </si>
  <si>
    <t>福门村委会什伐村30户119人</t>
  </si>
  <si>
    <t>解决30户119人安全饮水问题</t>
  </si>
  <si>
    <t>解决人畜安全饮水问题</t>
  </si>
  <si>
    <t>细水乡什寒村小组饮水工程</t>
  </si>
  <si>
    <t>什寒村建设一座过滤池、设备房和3500米管道</t>
  </si>
  <si>
    <t>什寒村44户164人</t>
  </si>
  <si>
    <t>解决44户164人安全饮水问题</t>
  </si>
  <si>
    <t>周三、江排、花道上村小组各新建一个高位水池、拦水坝、慢滤网及管网等相关饮水工程设备。</t>
  </si>
  <si>
    <t>福门村委会130户216人</t>
  </si>
  <si>
    <t>解决130户216人安全饮水问题</t>
  </si>
  <si>
    <t>坡生村饮水工程</t>
  </si>
  <si>
    <t>合口村委会</t>
  </si>
  <si>
    <t>新建一个高位水池、拦水坝、慢滤网及管网等相关饮水工程设备。</t>
  </si>
  <si>
    <t>坡生村77户304人</t>
  </si>
  <si>
    <t>解决坡生村77户304人安全饮水问题</t>
  </si>
  <si>
    <t>合口村饮水工程</t>
  </si>
  <si>
    <t>合口村委会合口村45户167人</t>
  </si>
  <si>
    <t>解决合口村委会合口村45户167人安全饮水问题</t>
  </si>
  <si>
    <t>村路硬化</t>
  </si>
  <si>
    <t>细水乡合口村委会</t>
  </si>
  <si>
    <t>合口村委会建设共长3000米</t>
  </si>
  <si>
    <t>合口村委会139户478人</t>
  </si>
  <si>
    <t>解决合口村委会139户478人出行问题</t>
  </si>
  <si>
    <t>解决群众出行问题</t>
  </si>
  <si>
    <t>村庄基础设施建设</t>
  </si>
  <si>
    <t>排水沟3公里、文化室5个、挡土墙500米。</t>
  </si>
  <si>
    <t>合口村委会500户1909人</t>
  </si>
  <si>
    <t>解决合口村委会500户1909人通讯、出行、居住环境等问题</t>
  </si>
  <si>
    <t>解决群众通讯、出行、居住环境等问题</t>
  </si>
  <si>
    <t>居民用电线路改造</t>
  </si>
  <si>
    <t>细水乡白水港村委会</t>
  </si>
  <si>
    <t>白水港村委会4个村的线路改造</t>
  </si>
  <si>
    <t>白水港村委会196户869人</t>
  </si>
  <si>
    <t>解决白水港村委会196户869人用电电线混乱问题</t>
  </si>
  <si>
    <t>解决居民用电电线混乱问题</t>
  </si>
  <si>
    <t>环村路硬化项目</t>
  </si>
  <si>
    <t>细水乡福门村委会</t>
  </si>
  <si>
    <t>福门村委会各村建设硬化道路共长3380米</t>
  </si>
  <si>
    <t>福门村委会559户226人</t>
  </si>
  <si>
    <t>解决福门村委会559户226人出行问题</t>
  </si>
  <si>
    <t>细水乡合计</t>
  </si>
  <si>
    <t>道埠村委会道路硬化</t>
  </si>
  <si>
    <t>牙叉镇道阜村委会</t>
  </si>
  <si>
    <t>立新、革新、创新道路硬化900米</t>
  </si>
  <si>
    <t>牙叉镇人民政府</t>
  </si>
  <si>
    <t>李雪珍</t>
  </si>
  <si>
    <t>道埠村委会233户918人</t>
  </si>
  <si>
    <t>解决233户918人出行问题</t>
  </si>
  <si>
    <t>九架村委会篮球场建设工程项目</t>
  </si>
  <si>
    <t>九架村委会老村</t>
  </si>
  <si>
    <t>九架老村标准篮球场1个</t>
  </si>
  <si>
    <t>高暾</t>
  </si>
  <si>
    <t>九架村委会73户295人</t>
  </si>
  <si>
    <t>增加73户296人文体项目</t>
  </si>
  <si>
    <t>方香村委会村路硬化工程项目</t>
  </si>
  <si>
    <t>方香村委会</t>
  </si>
  <si>
    <t>召傲村道路硬化6.5公里</t>
  </si>
  <si>
    <t>吴海英</t>
  </si>
  <si>
    <t>方香村委会118户400人</t>
  </si>
  <si>
    <t>带动118户400人实现产业增收</t>
  </si>
  <si>
    <t>方香村委会朝阳村村路硬化工程项目</t>
  </si>
  <si>
    <t>1.向阳村道路硬化1公里40万                       2.方香村道路硬化0.8公里20万                      3.前进村道路硬化2公里25万    4.朝阳村道路硬化2公里50万</t>
  </si>
  <si>
    <t>解决118户400人出行难问题</t>
  </si>
  <si>
    <t>村村通道路硬化工程</t>
  </si>
  <si>
    <t>九架村委会</t>
  </si>
  <si>
    <t>芭蕉村-老村硬化1.1公里</t>
  </si>
  <si>
    <t>九架村委会160户
819人</t>
  </si>
  <si>
    <t>解决160户
819人出行问题</t>
  </si>
  <si>
    <t>道路硬化工程</t>
  </si>
  <si>
    <t>九架村委会什吾村</t>
  </si>
  <si>
    <t>什吾村道路硬化长2千米，宽3.5米</t>
  </si>
  <si>
    <t>道路硬化工程16户61人</t>
  </si>
  <si>
    <t>解决16户61人出行问题</t>
  </si>
  <si>
    <t>志道村委会牙琼村环村路建设项目</t>
  </si>
  <si>
    <t>牙琼村</t>
  </si>
  <si>
    <t>牙琼村环村路建设宽3.5m，长1100m</t>
  </si>
  <si>
    <t>符晓晖</t>
  </si>
  <si>
    <t>志道村委会29户130人</t>
  </si>
  <si>
    <t>解决29户130人出行问题</t>
  </si>
  <si>
    <t>志道村环村路建设项目</t>
  </si>
  <si>
    <t>志道村</t>
  </si>
  <si>
    <t>志道村环村路建设长1500m，宽3.5m</t>
  </si>
  <si>
    <t>志道村委会18户59人</t>
  </si>
  <si>
    <t>解决18户59人生活生产问题</t>
  </si>
  <si>
    <t>木开村环村路建设项目</t>
  </si>
  <si>
    <t>木开村</t>
  </si>
  <si>
    <t>木开村环村路建设1500m，宽3.5m</t>
  </si>
  <si>
    <t>木开村18户74人</t>
  </si>
  <si>
    <t>解决18户74人生活生产出行问题</t>
  </si>
  <si>
    <t>探扭村委会新安村环村路工程</t>
  </si>
  <si>
    <t>新安村</t>
  </si>
  <si>
    <t>新安村环村路硬化1公里，宽3.5米</t>
  </si>
  <si>
    <t>符勇</t>
  </si>
  <si>
    <t>牙炳村42户170人</t>
  </si>
  <si>
    <t>解决42户170人解决出行问题</t>
  </si>
  <si>
    <t>牙炳村委会环村路</t>
  </si>
  <si>
    <t>牙炳村一队、二队</t>
  </si>
  <si>
    <t>申请修建环村路0.8千米</t>
  </si>
  <si>
    <t>王建峰</t>
  </si>
  <si>
    <t>牙炳村75户260人</t>
  </si>
  <si>
    <t>解决75户260人出行问题</t>
  </si>
  <si>
    <t>志道村委会翻新饮水工程</t>
  </si>
  <si>
    <t>志道村委会</t>
  </si>
  <si>
    <t>麦阳村水管1500m，水塔1个30m³</t>
  </si>
  <si>
    <t>志道村委会210户814人</t>
  </si>
  <si>
    <t>解决210户814人生活用水问题</t>
  </si>
  <si>
    <t>志道村委会更新饮水管网</t>
  </si>
  <si>
    <t>荔枝村管网长度2000m</t>
  </si>
  <si>
    <t>志道村委会水利工程</t>
  </si>
  <si>
    <t>那放村拦水坝长9m，上宽0.6m，下宽1.2m；水利渠，长80m，深0.7m，宽0.5m</t>
  </si>
  <si>
    <t>解决210户814人生产用水问题</t>
  </si>
  <si>
    <t>方香村饮水工程建设项目</t>
  </si>
  <si>
    <t>牙叉镇方香村委会</t>
  </si>
  <si>
    <t>方香村委会11个村小组饮水工程建设</t>
  </si>
  <si>
    <t>改善118户400人饮水条件</t>
  </si>
  <si>
    <t>南仲村委会饮水工程建设项目</t>
  </si>
  <si>
    <t>牙叉镇南仲村委会</t>
  </si>
  <si>
    <t>南仲村2公里</t>
  </si>
  <si>
    <t>韦昌发</t>
  </si>
  <si>
    <t>镇南仲村委会101户409人</t>
  </si>
  <si>
    <t>解决101户409人生产用水问题</t>
  </si>
  <si>
    <t>志道村委会引水工程</t>
  </si>
  <si>
    <t>1.太早一村小组直径5cm管1000m,1个80m³水塔20万元                   2.旺巴二水塔1个，50m³20万元                      3.由南码山引水至村中，长1800m，新建水塔1个，60m³</t>
  </si>
  <si>
    <t>九架村委会坡北村饮水工程项目</t>
  </si>
  <si>
    <t>坡北村新建60m³水塔2个，水管长1000m</t>
  </si>
  <si>
    <t>九架村委会13户55人</t>
  </si>
  <si>
    <t>解决13户55人周边生产用水问题</t>
  </si>
  <si>
    <t>牙叉镇合计</t>
  </si>
  <si>
    <t>道路桥梁工程</t>
  </si>
  <si>
    <t>元门乡</t>
  </si>
  <si>
    <t xml:space="preserve">
1、红茂方什800m原硬化村道维修；道龙700m原硬化村道维修；重建什列漫水桥；红新800m原硬化主干道维修，重建1座漫水桥；重建其托2座桥梁。
2、福才村道硬化路150m。
</t>
  </si>
  <si>
    <t>元门乡人民政府</t>
  </si>
  <si>
    <t>符锦云</t>
  </si>
  <si>
    <t>1、红茂村委会167户597人；
2、福才村67户269人。</t>
  </si>
  <si>
    <t>解决红茂村委会167户597人、福才村67户269人出行不便问题</t>
  </si>
  <si>
    <t>排水系统及水利灌溉工程</t>
  </si>
  <si>
    <t xml:space="preserve">
1、红茂方什村1000m雨水排水明沟及排污系统；道龙2000m雨水排水明沟及排污系统；什列村300m雨水排水明沟及排污系统；红新村350m雨水排水明沟及排污系统及排污系统；其托村250m雨水排水明沟。
2、福才村1000m雨水排水明沟及排污系统。</t>
  </si>
  <si>
    <t>解决红茂村委会167户597人、福才村67户269人村庄排水系统</t>
  </si>
  <si>
    <t>生活饮用水建设工程</t>
  </si>
  <si>
    <t xml:space="preserve">
1、红茂方什、红新各增加1个饮水过滤池；什列新建蓄水池、引水管网、水塔及安装。
</t>
  </si>
  <si>
    <t xml:space="preserve">1、红茂村委会167户597人；
</t>
  </si>
  <si>
    <t>解决红茂村委会167户597人生活饮水问题</t>
  </si>
  <si>
    <t>元门乡合计</t>
  </si>
  <si>
    <t>朝安村委会基础设施及配套工程建设项目</t>
  </si>
  <si>
    <t>朝庆新村、朝庆老村</t>
  </si>
  <si>
    <t>建设饮水工程设5.1公里、道路硬化5公里、建设村边挡土墙1000米、建设村庄的排水排污管道安装、高位桥建设、绿化建设</t>
  </si>
  <si>
    <t>打安镇人民政府</t>
  </si>
  <si>
    <t>周聪</t>
  </si>
  <si>
    <t>根据具体实施，暂无标准</t>
  </si>
  <si>
    <t>126户599人</t>
  </si>
  <si>
    <t>解决126户599人出行方便，排污等生活环境问题</t>
  </si>
  <si>
    <t>通过建设基础饮水、道路设施，保障朝庆新、老村38户169人稳定脱贫</t>
  </si>
  <si>
    <t>打安村委会基础设施及配套工程建设项目</t>
  </si>
  <si>
    <t>打安村委会</t>
  </si>
  <si>
    <t>建设1143米挡土墙、排水沟400长x1宽、道路硬化10.38公里x3m宽、绿化建设等</t>
  </si>
  <si>
    <t>384户1747人</t>
  </si>
  <si>
    <t>解决384户1747人出行方便，排污等生活环境问题</t>
  </si>
  <si>
    <t>通过建设基础挡土墙、排水沟、道路设施，保障打安村委会90户354人稳定脱贫</t>
  </si>
  <si>
    <t>子雅村委会基础设施及配套工程建设项目</t>
  </si>
  <si>
    <t>子雅村委会</t>
  </si>
  <si>
    <t>安装排污管道、砌筑挡土墙。建设长13公里，路基宽4.5米,水泥混凝土路面宽3.5 米、11座井宽3米、井深15米</t>
  </si>
  <si>
    <t>32户123人</t>
  </si>
  <si>
    <t>解决32户123人出行方便，排污等生活环境问题</t>
  </si>
  <si>
    <t>通过建设基础排污管道、挡土墙、道路设施，保障子雅村委会32户123人稳定脱贫</t>
  </si>
  <si>
    <t>打安镇合计</t>
  </si>
  <si>
    <t>篮球场工程</t>
  </si>
  <si>
    <t>牙佬村委会</t>
  </si>
  <si>
    <t>1个</t>
  </si>
  <si>
    <t>南开乡人民政府</t>
  </si>
  <si>
    <t>杨大志</t>
  </si>
  <si>
    <t>牙佬村委会84户479人</t>
  </si>
  <si>
    <t>解决牙佬村84户479人篮球场需求问题</t>
  </si>
  <si>
    <t>牙和村委会</t>
  </si>
  <si>
    <t>壮贺村灯光篮球场1个、什庄村灯光篮球场1个、浪九村灯光篮球场1个，合计3个。</t>
  </si>
  <si>
    <t>牙和村委会127户539人</t>
  </si>
  <si>
    <t>解决什庄村、壮贺村、浪九村127户539人活动问题</t>
  </si>
  <si>
    <t>文化室</t>
  </si>
  <si>
    <t>南阜</t>
  </si>
  <si>
    <t>建设文化室1个</t>
  </si>
  <si>
    <t>南埠村44户151人</t>
  </si>
  <si>
    <t>解决南阜村44户151人无文化活动室问题</t>
  </si>
  <si>
    <t>南兰一队篮球场围栏建设工程</t>
  </si>
  <si>
    <t>南兰一队</t>
  </si>
  <si>
    <t>1000米</t>
  </si>
  <si>
    <t>南兰一队村民50户88人</t>
  </si>
  <si>
    <t>解决南兰一队村民50户88人健身需求问题</t>
  </si>
  <si>
    <t>南兰一队水塔建设工程</t>
  </si>
  <si>
    <t>1座</t>
  </si>
  <si>
    <t>解决南兰一队村民50户88人饮水需求问题</t>
  </si>
  <si>
    <t>力保村水利沟路硬化工程</t>
  </si>
  <si>
    <t>力保村</t>
  </si>
  <si>
    <t>2000米</t>
  </si>
  <si>
    <t>力保村104户455人</t>
  </si>
  <si>
    <t>解决力保村村民104户455人出行需求问题</t>
  </si>
  <si>
    <t>什才村篮球场建设工程</t>
  </si>
  <si>
    <t>什才村</t>
  </si>
  <si>
    <t>什才村34户157人</t>
  </si>
  <si>
    <t>解决什才村村民34户157人健身需求问题</t>
  </si>
  <si>
    <t>南开乡合计</t>
  </si>
  <si>
    <t>英歌村委会保王沟一、二队饮水便民工程</t>
  </si>
  <si>
    <t>英歌村</t>
  </si>
  <si>
    <t>新建一座高位水池，拦水坝、慢滤池、加药间及管网</t>
  </si>
  <si>
    <t>白沙县住房和城乡建设局</t>
  </si>
  <si>
    <t>保王一、二队124户.474人</t>
  </si>
  <si>
    <t>解决124户.474人人畜安全饮水问题</t>
  </si>
  <si>
    <t>住建局合计</t>
  </si>
  <si>
    <t>二</t>
  </si>
  <si>
    <t>产业发展类</t>
  </si>
  <si>
    <t>鱼养殖项目</t>
  </si>
  <si>
    <t>牙炳村委会牙炳一队</t>
  </si>
  <si>
    <t>1.军鱼7.8亩水面养殖       2.草鱼5.5亩水面养殖</t>
  </si>
  <si>
    <t>牙炳村委会21户74人</t>
  </si>
  <si>
    <t>带动21户74人实现产业增收</t>
  </si>
  <si>
    <t>分红</t>
  </si>
  <si>
    <t>，整合2019年水利资金550万元，整合2019年省级财政调整优化农业种养结构补助资金338.52万元</t>
  </si>
  <si>
    <t>鸽子养殖项目</t>
  </si>
  <si>
    <t>南仲村委会</t>
  </si>
  <si>
    <t>种鸽2000对</t>
  </si>
  <si>
    <t>南仲村委会55户218人</t>
  </si>
  <si>
    <t>带动55户218人实现产业增收</t>
  </si>
  <si>
    <t>橡胶种植项目</t>
  </si>
  <si>
    <t>橡胶500株</t>
  </si>
  <si>
    <t>南仲村委会43户153人</t>
  </si>
  <si>
    <t>带动43户153人实现产业增收</t>
  </si>
  <si>
    <t>槟榔种植项目</t>
  </si>
  <si>
    <t>槟榔7400株</t>
  </si>
  <si>
    <t>益智种植项目</t>
  </si>
  <si>
    <t>益智3500株</t>
  </si>
  <si>
    <t>方平村委会茭白种植项目</t>
  </si>
  <si>
    <t>方平村委会6个村小祖</t>
  </si>
  <si>
    <t>6个小组合计种植茭白260亩</t>
  </si>
  <si>
    <t>符云江</t>
  </si>
  <si>
    <t>方平村委会36户161人</t>
  </si>
  <si>
    <t>带动36户161人实现产业增收</t>
  </si>
  <si>
    <t>志道村委会槟榔种植项目</t>
  </si>
  <si>
    <t>青松乡</t>
  </si>
  <si>
    <t>槟榔种植280亩</t>
  </si>
  <si>
    <t>志道村委会6个村小祖174户</t>
  </si>
  <si>
    <t>带动174户实现产业增收</t>
  </si>
  <si>
    <t>志针村委会</t>
  </si>
  <si>
    <t>槟榔种植79亩</t>
  </si>
  <si>
    <t>王书</t>
  </si>
  <si>
    <t>志针村委会54户214人</t>
  </si>
  <si>
    <t>带动54户214人实现产业增收</t>
  </si>
  <si>
    <t>探扭村委会</t>
  </si>
  <si>
    <t>探扭种植100亩</t>
  </si>
  <si>
    <t>探扭村委会83户335人</t>
  </si>
  <si>
    <t>带动83户335人实现产业增收</t>
  </si>
  <si>
    <t>槟榔种植215亩</t>
  </si>
  <si>
    <t>探扭村委会竹鼠养殖项目</t>
  </si>
  <si>
    <t>继续扩大养殖规模竹鼠50对（加入合作社）</t>
  </si>
  <si>
    <t>白沙村委会</t>
  </si>
  <si>
    <t>鱼养殖5000尾</t>
  </si>
  <si>
    <t>李园园</t>
  </si>
  <si>
    <t>2016-2019年建档立卡贫困户</t>
  </si>
  <si>
    <t>带动2016-2019年建档立卡贫困户实现产业增收</t>
  </si>
  <si>
    <t>白沙村委会槟榔种植272亩</t>
  </si>
  <si>
    <t>带动2016-2019年建档立卡贫困户</t>
  </si>
  <si>
    <t>桥南居委会牙利老村山塘</t>
  </si>
  <si>
    <t>8亩</t>
  </si>
  <si>
    <t>符永江</t>
  </si>
  <si>
    <t>桥南居委会43户154人</t>
  </si>
  <si>
    <t>带动43户154人实现产业增收</t>
  </si>
  <si>
    <t>养殖黄牛项目</t>
  </si>
  <si>
    <t>南妹村</t>
  </si>
  <si>
    <t>养殖黄牛25头</t>
  </si>
  <si>
    <t>符君勇</t>
  </si>
  <si>
    <t>城西居委会15户</t>
  </si>
  <si>
    <t>带动15户实现产业增收</t>
  </si>
  <si>
    <t>道埠村委会</t>
  </si>
  <si>
    <t>益智种植164亩</t>
  </si>
  <si>
    <t>道埠村委会164户677人</t>
  </si>
  <si>
    <t>164户677人实现产业增收</t>
  </si>
  <si>
    <t>槟榔种植155亩</t>
  </si>
  <si>
    <t>种植槟榔项目</t>
  </si>
  <si>
    <t>槟榔种植100亩</t>
  </si>
  <si>
    <t>方香村委会59户199人</t>
  </si>
  <si>
    <t>带动59户199人实现产业增收</t>
  </si>
  <si>
    <t>方香村委会红心橙种植项目</t>
  </si>
  <si>
    <t>红心橙种植20亩</t>
  </si>
  <si>
    <t>方香村委会20户65人</t>
  </si>
  <si>
    <t>带动20户65人实现产业增收</t>
  </si>
  <si>
    <t>益智项目</t>
  </si>
  <si>
    <t>对俄村委会</t>
  </si>
  <si>
    <t>益智种植400亩</t>
  </si>
  <si>
    <t>方香村委会136户544人</t>
  </si>
  <si>
    <t>带动136户544人实现产业增收</t>
  </si>
  <si>
    <t>瓜菜项目</t>
  </si>
  <si>
    <t>瓜菜种植200亩</t>
  </si>
  <si>
    <t>对俄村委会136户544人</t>
  </si>
  <si>
    <t>种植益智项目</t>
  </si>
  <si>
    <t>九架益智35亩</t>
  </si>
  <si>
    <t>九架村委会73户294人</t>
  </si>
  <si>
    <t>带动73户294人实现产业增收</t>
  </si>
  <si>
    <t>九架槟榔67.15亩</t>
  </si>
  <si>
    <t>种植橡胶项目</t>
  </si>
  <si>
    <t>九架橡胶28.6亩</t>
  </si>
  <si>
    <t>牙港村委会</t>
  </si>
  <si>
    <t>鸽子养殖112只</t>
  </si>
  <si>
    <t>杨亚现</t>
  </si>
  <si>
    <t>牙港村委会5户14人</t>
  </si>
  <si>
    <t>带动5户14人实现产业增收</t>
  </si>
  <si>
    <t>牙港种植益智134.97亩</t>
  </si>
  <si>
    <t>牙港村委会176户691人</t>
  </si>
  <si>
    <t>带动176户691人实现产业增收</t>
  </si>
  <si>
    <t>牙港槟榔378.12亩</t>
  </si>
  <si>
    <t>有机肥产业项目</t>
  </si>
  <si>
    <t>全镇</t>
  </si>
  <si>
    <t>有机肥22689包</t>
  </si>
  <si>
    <t>符永兴</t>
  </si>
  <si>
    <t>牙叉镇1374户5284人</t>
  </si>
  <si>
    <t>增加农作物产量，带动1374户5284人实现产业增收</t>
  </si>
  <si>
    <t>牙港种植橡胶21.6亩</t>
  </si>
  <si>
    <t>高地村种养殖项目</t>
  </si>
  <si>
    <t>高地村</t>
  </si>
  <si>
    <t>63头牛、110株橡胶</t>
  </si>
  <si>
    <t>2019年</t>
  </si>
  <si>
    <t>139户592人</t>
  </si>
  <si>
    <t xml:space="preserve"> 带动139户592人实现产业增收</t>
  </si>
  <si>
    <t>务工、分红</t>
  </si>
  <si>
    <t>高石村种养殖项目</t>
  </si>
  <si>
    <t>高石村</t>
  </si>
  <si>
    <t>13头牛、500株橡胶、300株槟榔、250株益智苗</t>
  </si>
  <si>
    <t>29户131人</t>
  </si>
  <si>
    <t xml:space="preserve"> 带动29户131人实现产业增收</t>
  </si>
  <si>
    <t>长龙村养殖项目</t>
  </si>
  <si>
    <t>2头牛</t>
  </si>
  <si>
    <t>3户13人</t>
  </si>
  <si>
    <t xml:space="preserve"> 带动3户13人实现产业增收</t>
  </si>
  <si>
    <t>拥阜村种养殖项目</t>
  </si>
  <si>
    <t xml:space="preserve"> 拥阜村</t>
  </si>
  <si>
    <t>12头牛、800株槟榔、200株益智苗</t>
  </si>
  <si>
    <t>25户119人</t>
  </si>
  <si>
    <t xml:space="preserve"> 带动25户119人实现产业增收</t>
  </si>
  <si>
    <t>那来村种养殖项目</t>
  </si>
  <si>
    <t>那来村</t>
  </si>
  <si>
    <t>3头牛</t>
  </si>
  <si>
    <t>10户32人</t>
  </si>
  <si>
    <t xml:space="preserve"> 带动10户32人实现产业增收</t>
  </si>
  <si>
    <t>英歌村种养殖项目</t>
  </si>
  <si>
    <t>23头牛，120株橡胶、300株槟榔、250株益智苗</t>
  </si>
  <si>
    <t>56户220人</t>
  </si>
  <si>
    <t xml:space="preserve"> 带动56户220人实现产业增收</t>
  </si>
  <si>
    <t>南洋村养殖项目</t>
  </si>
  <si>
    <t>南洋村</t>
  </si>
  <si>
    <t>10头牛</t>
  </si>
  <si>
    <t>24户94人</t>
  </si>
  <si>
    <t xml:space="preserve"> 带动24户94人实现产业增收</t>
  </si>
  <si>
    <t>可好村养殖项目</t>
  </si>
  <si>
    <t>可好村</t>
  </si>
  <si>
    <t>4头牛</t>
  </si>
  <si>
    <t>8户33人</t>
  </si>
  <si>
    <t xml:space="preserve"> 带动8户33人实现产业增收</t>
  </si>
  <si>
    <t>木棉村种养殖项目</t>
  </si>
  <si>
    <t>木棉村</t>
  </si>
  <si>
    <t>12头牛、600株橡胶、400株益智苗</t>
  </si>
  <si>
    <t>33户121人</t>
  </si>
  <si>
    <t xml:space="preserve"> 带动33户121人实现产业增收</t>
  </si>
  <si>
    <t>查英村种养殖项目</t>
  </si>
  <si>
    <t>查英村</t>
  </si>
  <si>
    <t>14头牛、150株橡胶、1000株益智苗</t>
  </si>
  <si>
    <t>29户135人</t>
  </si>
  <si>
    <t xml:space="preserve"> 带动29户135人实现产业增收</t>
  </si>
  <si>
    <t>打金村种养殖项目</t>
  </si>
  <si>
    <t>打金村</t>
  </si>
  <si>
    <t>18头牛、100株橡胶、300株槟榔、400株益智苗</t>
  </si>
  <si>
    <t>41户173人</t>
  </si>
  <si>
    <t xml:space="preserve"> 带动41户173人实现产业增收</t>
  </si>
  <si>
    <t>阜途村种养殖项目</t>
  </si>
  <si>
    <t>阜途村</t>
  </si>
  <si>
    <t>58头牛、100株橡胶</t>
  </si>
  <si>
    <t>142户545人</t>
  </si>
  <si>
    <t xml:space="preserve"> 带动142户545人实现产业增收</t>
  </si>
  <si>
    <t>照明村种养殖项目</t>
  </si>
  <si>
    <t>照明村</t>
  </si>
  <si>
    <t>78头牛、700株橡胶</t>
  </si>
  <si>
    <t>186户740人</t>
  </si>
  <si>
    <t xml:space="preserve"> 带动186户740人实现产业增收</t>
  </si>
  <si>
    <t>牙旺村种养殖项目</t>
  </si>
  <si>
    <t>牙旺村</t>
  </si>
  <si>
    <t>7头牛</t>
  </si>
  <si>
    <t>17户70人</t>
  </si>
  <si>
    <t xml:space="preserve"> 带动17户70人实现产业增收</t>
  </si>
  <si>
    <t>镇属企业</t>
  </si>
  <si>
    <t>5头牛</t>
  </si>
  <si>
    <t>11户47人</t>
  </si>
  <si>
    <t xml:space="preserve"> 带动11户47人实现产业增收</t>
  </si>
  <si>
    <t>40000包复合肥</t>
  </si>
  <si>
    <t>1897户8063人</t>
  </si>
  <si>
    <t xml:space="preserve"> 带动1897户8063人实现产业增收</t>
  </si>
  <si>
    <t>养殖黑山羊</t>
  </si>
  <si>
    <t>福英村、俄朗村</t>
  </si>
  <si>
    <t>养殖黑山羊180只</t>
  </si>
  <si>
    <t>脱贫户800元/人，预脱贫户4500元/人</t>
  </si>
  <si>
    <t>带动俄朗和高峰村贫困户205户</t>
  </si>
  <si>
    <t>带动俄朗和高峰村贫困户205户增加收入</t>
  </si>
  <si>
    <t>种植百香果</t>
  </si>
  <si>
    <t>俄朗村、光村</t>
  </si>
  <si>
    <t>种植百香果130亩</t>
  </si>
  <si>
    <t>带动俄朗、光村、高峰、福英、岭尾、芙蓉田居贫困户591户</t>
  </si>
  <si>
    <t>养殖五脚猪</t>
  </si>
  <si>
    <t>养殖五脚猪31只</t>
  </si>
  <si>
    <t>带动岭尾村贫困户69户</t>
  </si>
  <si>
    <t>带动岭尾村贫困户69户增加收入</t>
  </si>
  <si>
    <t>养殖黄牛</t>
  </si>
  <si>
    <t>光村</t>
  </si>
  <si>
    <t>养殖黄牛100只</t>
  </si>
  <si>
    <t>带动光村贫困户287户</t>
  </si>
  <si>
    <t>综合产业发展项目</t>
  </si>
  <si>
    <t>高峰村</t>
  </si>
  <si>
    <t>种植益智、槟榔、橡胶等1亩</t>
  </si>
  <si>
    <t>带动高峰村贫困户6</t>
  </si>
  <si>
    <t>带动光村贫困户287户增加收入</t>
  </si>
  <si>
    <t>俄朗村、光村、高峰村、福英村、岭尾村、大岭居、芙蓉田居</t>
  </si>
  <si>
    <t>发放有机肥26583包</t>
  </si>
  <si>
    <t>王明星</t>
  </si>
  <si>
    <t>120元/包</t>
  </si>
  <si>
    <t>带动俄朗、福英、高峰、岭尾、光村、芙蓉田居、大岭居贫困户716户</t>
  </si>
  <si>
    <t>岭尾村、光村、俄朗村</t>
  </si>
  <si>
    <t>种植百香果1300亩</t>
  </si>
  <si>
    <t>带动全乡贫困户739户3078人</t>
  </si>
  <si>
    <t>橡胶技术培训</t>
  </si>
  <si>
    <t>组织橡胶技术培训700人次</t>
  </si>
  <si>
    <t>120元/人</t>
  </si>
  <si>
    <t>带动俄朗、福英、高峰、岭尾、光村、芙蓉田居、大岭居贫困户531户1099人</t>
  </si>
  <si>
    <t>带动光村贫困户287户提高割胶技术</t>
  </si>
  <si>
    <t>种植槟榔苗</t>
  </si>
  <si>
    <t>南开乡</t>
  </si>
  <si>
    <t>种植槟榔苗115429株</t>
  </si>
  <si>
    <t>林清秀</t>
  </si>
  <si>
    <t>1、南开村委会81户395人2、高峰村委会62户287人3、牙佬村委会108户527人4、革新村委会33户127人5、牙和村委会74户321人</t>
  </si>
  <si>
    <t>1、解决南开乡358户1657人槟榔种苗需求问题</t>
  </si>
  <si>
    <t>整合2019年中部资金632.97万元</t>
  </si>
  <si>
    <t>种植橡胶苗</t>
  </si>
  <si>
    <t>种植橡胶苗9631株</t>
  </si>
  <si>
    <t>1、南开村委会5户24人2、高峰村委会7户21人3、牙佬村委会37户184人4、革新村委会1户3人5、牙和村委会15户76人</t>
  </si>
  <si>
    <t>1决南开乡65户308人橡胶种苗需求问题</t>
  </si>
  <si>
    <t>种植益智苗</t>
  </si>
  <si>
    <t>种植益智苗128066苁</t>
  </si>
  <si>
    <t>1、南开村委会59户293人2、高峰村委会42户207人3、牙佬村委会108户527人4、 革新村委会27户114人5、牙和村委会54户259人</t>
  </si>
  <si>
    <t>1、解决南开乡290户1430人益智种苗需求问题</t>
  </si>
  <si>
    <t>购买26823包</t>
  </si>
  <si>
    <t>180元/包</t>
  </si>
  <si>
    <t>1、解决南开乡290户1430人邮寄费需求问题</t>
  </si>
  <si>
    <t>养殖蜜蜂</t>
  </si>
  <si>
    <t>养殖蜜蜂177箱</t>
  </si>
  <si>
    <t>1、南开村委会7户33人2、高峰村委会高峰村1户6人3、牙佬村委会19户90人4、牙和村委会12户56人</t>
  </si>
  <si>
    <t>1、解决南开39户185人蜂蜜需求问题</t>
  </si>
  <si>
    <t>养殖五脚猪38头</t>
  </si>
  <si>
    <t>1、南开村委会3户12人2、牙和村委会2户7人 3、革新村委会2户13人；4、牙佬村委会12户67人</t>
  </si>
  <si>
    <t>解决南开19户127人五脚猪苗需求问题</t>
  </si>
  <si>
    <t>黑山羊</t>
  </si>
  <si>
    <t>打安镇各村委会</t>
  </si>
  <si>
    <t>养殖黑山羊162头</t>
  </si>
  <si>
    <t>王冬媚</t>
  </si>
  <si>
    <t>95户499人</t>
  </si>
  <si>
    <t>带动95户499人通过养殖增收</t>
  </si>
  <si>
    <t>通过贫困户自养发展出售增收，实现稳定脱贫</t>
  </si>
  <si>
    <t>橡胶</t>
  </si>
  <si>
    <t>种植橡胶10540株</t>
  </si>
  <si>
    <t>56户217人</t>
  </si>
  <si>
    <t>带动56户217人种植橡胶，获取长期稳定收益</t>
  </si>
  <si>
    <t>通过贫困户资金种植发展出售增收，实现稳定脱贫</t>
  </si>
  <si>
    <t>益智</t>
  </si>
  <si>
    <t>种植益智31683株</t>
  </si>
  <si>
    <t>238户1103人</t>
  </si>
  <si>
    <t>带动238户1103人人种植益智，获取长期稳定收益</t>
  </si>
  <si>
    <t>槟榔</t>
  </si>
  <si>
    <t>种植槟榔41926株</t>
  </si>
  <si>
    <t>286户1314人</t>
  </si>
  <si>
    <t>带动286户1314人人种植槟榔，获取长期稳定收益</t>
  </si>
  <si>
    <t>黄牛</t>
  </si>
  <si>
    <t>养殖黄牛29头</t>
  </si>
  <si>
    <t>26户118人</t>
  </si>
  <si>
    <t>带动26户118人通过养殖增收</t>
  </si>
  <si>
    <t>化肥</t>
  </si>
  <si>
    <t>采购化肥14815包</t>
  </si>
  <si>
    <t>160元/包</t>
  </si>
  <si>
    <t>628户2709人</t>
  </si>
  <si>
    <t>带动442户1927人发展种植业，减少种植成本</t>
  </si>
  <si>
    <t>蜜蜂</t>
  </si>
  <si>
    <t>养殖蜜蜂106箱</t>
  </si>
  <si>
    <t>24户107人</t>
  </si>
  <si>
    <t>带动24户107人通过养殖增收</t>
  </si>
  <si>
    <t>黑猪</t>
  </si>
  <si>
    <t>养殖黑猪125头</t>
  </si>
  <si>
    <t>27户108人</t>
  </si>
  <si>
    <t>带动27户108人通过养殖增收</t>
  </si>
  <si>
    <t>兰花</t>
  </si>
  <si>
    <t>283900株兰花</t>
  </si>
  <si>
    <t>797户3385人</t>
  </si>
  <si>
    <t>带动797户3385人通过资金入股特色产业项目，享受产业项目收益分红</t>
  </si>
  <si>
    <t>通过合作社组织带动贫困户，形成稳定长期增收，带动贫困户稳定脱贫</t>
  </si>
  <si>
    <t>阜龙乡</t>
  </si>
  <si>
    <t>发放有机肥8551包</t>
  </si>
  <si>
    <t>符书武</t>
  </si>
  <si>
    <t>150/包</t>
  </si>
  <si>
    <t>1、可任村委会95户447；
2、天堂村委会100户439人；
3、新村村委会119户503人；
4、那查村委会105户465人。</t>
  </si>
  <si>
    <t>增加产量</t>
  </si>
  <si>
    <t>整合2019年省热带特色高效农业发展专项资金136.39万元。2019年省级专项扶贫资金安排349万元</t>
  </si>
  <si>
    <t>发放槟榔苗67815株</t>
  </si>
  <si>
    <t>6元/株</t>
  </si>
  <si>
    <t>1、可任村委会61户263人；
2、天堂村委会45户182人；
3、新村村委会41户163人；
4、那查村委会42户195人。</t>
  </si>
  <si>
    <t>带动189户803人实现产业增收</t>
  </si>
  <si>
    <t>发放橡胶苗11567株</t>
  </si>
  <si>
    <t>9.5元/株</t>
  </si>
  <si>
    <t>1、可任村委会8户36人；
2、天堂村委会10户48人；
3、新村村委会12户60人；
4、那查村委会19户80人。</t>
  </si>
  <si>
    <t>带动户人实现产业增收</t>
  </si>
  <si>
    <t>发放益智苗20179株</t>
  </si>
  <si>
    <t>2.7元/株</t>
  </si>
  <si>
    <t>1、可任村委会6户18人；
2、天堂村委会8户39人；
3、新村村委会6户26人；
4、那查村委会13户54人。</t>
  </si>
  <si>
    <t>带动33户137人实现产业增收</t>
  </si>
  <si>
    <t>复合肥产业项目</t>
  </si>
  <si>
    <t>发放复合肥2000包</t>
  </si>
  <si>
    <t>150元/包</t>
  </si>
  <si>
    <t>1、可任村委会25户105人；
2、天堂村委会35户144人；
3、新村村委会19户98人；
4、那查村委会29户145人。</t>
  </si>
  <si>
    <t>带动108户492人实现产业增收</t>
  </si>
  <si>
    <t>红心橙</t>
  </si>
  <si>
    <t>种植红心橙50亩</t>
  </si>
  <si>
    <t>惠及邦溪村委会贫困人口205户848人。</t>
  </si>
  <si>
    <t>带动邦溪村委会贫困人口205户848人增收</t>
  </si>
  <si>
    <t>大米村委会种植百香果</t>
  </si>
  <si>
    <t>大米村委会</t>
  </si>
  <si>
    <t>种植百香果100亩</t>
  </si>
  <si>
    <t>惠及大米村委会贫困人口116户473人</t>
  </si>
  <si>
    <t>带动大米村委会贫困人口116户473人增收</t>
  </si>
  <si>
    <t>邦新村委会种植百香果</t>
  </si>
  <si>
    <t>邦新村委会</t>
  </si>
  <si>
    <t>种植百香果30亩</t>
  </si>
  <si>
    <t>惠及邦新村委会贫困人口191户834人</t>
  </si>
  <si>
    <t>带动邦新村委会贫困人口191户834人增收</t>
  </si>
  <si>
    <t>邦溪镇</t>
  </si>
  <si>
    <t>购买20000包</t>
  </si>
  <si>
    <t>惠及贫困人口1028户4292人</t>
  </si>
  <si>
    <t>孟果村委会种植百香果</t>
  </si>
  <si>
    <t>孟果村委会</t>
  </si>
  <si>
    <t>种植百香果50亩</t>
  </si>
  <si>
    <t>惠及孟果村委会贫困人口225户931人</t>
  </si>
  <si>
    <t>带动孟果村委会贫困人口225户931人增收</t>
  </si>
  <si>
    <t>南班村委会种植香米</t>
  </si>
  <si>
    <t>种植香米60亩</t>
  </si>
  <si>
    <t>惠及南班村委会贫困人口116户456人</t>
  </si>
  <si>
    <t>带动南班村委会贫困人口116户456人增收</t>
  </si>
  <si>
    <t>青松乡6个行政村</t>
  </si>
  <si>
    <t>青松乡六个村委会种植5185亩。</t>
  </si>
  <si>
    <t>符伯捍</t>
  </si>
  <si>
    <t>1.拥处村委会195户780人；  2.青松村委会183户680人；  3.益条村委会253户925人；  4.打炳村委会145户597人；  5.打松村委会101户440人； 6.牙扩村委会195户772人；</t>
  </si>
  <si>
    <t>带动1072户4221人实现产业增收。</t>
  </si>
  <si>
    <t>有机肥16884包</t>
  </si>
  <si>
    <t>200元/包</t>
  </si>
  <si>
    <t>青松乡六个村委会种植3484亩。</t>
  </si>
  <si>
    <t>5.7元/株</t>
  </si>
  <si>
    <t>橡胶有机肥扶持项目</t>
  </si>
  <si>
    <t>金波乡</t>
  </si>
  <si>
    <t>1、白打村委会5个村小组橡胶有机肥项目扶持有机肥4649包；
2、金波村委会5个村小组橡胶有机肥扶持项目扶持有机肥2260包；
3、牙加村委会5个村小组橡胶有机肥扶持项目扶持有机肥1496包；</t>
  </si>
  <si>
    <t>金波乡人民政府</t>
  </si>
  <si>
    <t>符仁安</t>
  </si>
  <si>
    <t>396户1504人</t>
  </si>
  <si>
    <t>396户1504人每户增收</t>
  </si>
  <si>
    <t>整合2019年省级危房改造资金229.09万元</t>
  </si>
  <si>
    <t xml:space="preserve">1、白打村委会槟榔种植142亩；
2、金波村委会槟榔种植50亩；
3、牙加村委会榔榔种植84亩；
</t>
  </si>
  <si>
    <t>5.1元/株</t>
  </si>
  <si>
    <t>108户400人</t>
  </si>
  <si>
    <t>带动108户400人实现产业增收。</t>
  </si>
  <si>
    <t xml:space="preserve">1、金波村委会益智种植287亩；
2、白打村委会益智种植388亩；
3、牙加村委会益智种植亩158亩；
</t>
  </si>
  <si>
    <t>2.6元/袋</t>
  </si>
  <si>
    <t>99户357人</t>
  </si>
  <si>
    <t>带动99户357人实现产业增收。</t>
  </si>
  <si>
    <t xml:space="preserve">1、金波村委会橡胶种植32亩；
2、白打村委会橡胶种植94亩；
</t>
  </si>
  <si>
    <t>10元/株</t>
  </si>
  <si>
    <t>28户70人</t>
  </si>
  <si>
    <t>带动28户70人实现产业增收。</t>
  </si>
  <si>
    <t>养殖山鸡蛋鸡项目</t>
  </si>
  <si>
    <t xml:space="preserve">1、金波村委会养殖山鸡蛋鸡190只。2、牙加村委会养殖山鸡蛋鸡190只
</t>
  </si>
  <si>
    <t>38元/只</t>
  </si>
  <si>
    <t>33户129人</t>
  </si>
  <si>
    <t>带动33户129人实现产业增收。</t>
  </si>
  <si>
    <t>养殖五脚猪、养殖黑山羊项目</t>
  </si>
  <si>
    <t xml:space="preserve">1、金波村委会五脚猪养殖33头。
2、白打村委会五脚猪养殖177头。
3、牙加村委会五脚猪养殖49只。                              4、如翁村养殖黑山羊5头，金松上村养殖黑山羊3头   </t>
  </si>
  <si>
    <t>五脚猪26元/市斤；黑山羊2700元/只</t>
  </si>
  <si>
    <t>67户243人</t>
  </si>
  <si>
    <t>五脚猪67户243人实现产业增收。黑山羊带动2户11人实现产业增收。</t>
  </si>
  <si>
    <t>资金入股合作社养殖山鸡项目</t>
  </si>
  <si>
    <t>1、白打村委会52户210人入股合作社。2、金波村委会6户14人入股合作社。3、牙加村委会13户41人入股合作社</t>
  </si>
  <si>
    <t>预脱贫户4500元/人；脱贫户800元/人</t>
  </si>
  <si>
    <t>71户255人</t>
  </si>
  <si>
    <t>带动71户255人实现产业增收</t>
  </si>
  <si>
    <t>养殖蜜蜂项目</t>
  </si>
  <si>
    <t>1、白打村委会养殖蜜蜂362箱 2、金波村委会养殖蜜蜂60箱  3、牙加村委会养殖蜜蜂23箱</t>
  </si>
  <si>
    <t>500元/箱</t>
  </si>
  <si>
    <t>64户247人</t>
  </si>
  <si>
    <t>带动64户247人实现产业增收</t>
  </si>
  <si>
    <t>金波乡合计</t>
  </si>
  <si>
    <t>细水乡合口村委会、福门村委会、白水港村委会</t>
  </si>
  <si>
    <t>1、合口村委会橡胶种植85.1亩；2、白水港村委会橡胶种植31.52亩1.04万元；3、罗任村委会橡胶种植124亩；4、福门村委会橡胶种植181亩</t>
  </si>
  <si>
    <t>800元/人</t>
  </si>
  <si>
    <t>福门村委会222户873人；白水港村委会151户641人；合口村委会246户857人</t>
  </si>
  <si>
    <t>促进产业发展，增加收入</t>
  </si>
  <si>
    <t>整合2019年中部资金482.4万元，</t>
  </si>
  <si>
    <t>福门村委会；白水港村委会；合口村委会</t>
  </si>
  <si>
    <t>1、合口村委会益智种植180.25亩；2、白水港村委会益智种植237.75亩9.51万元；3、罗任村委会益智种植184亩；4、福门村委会益智种植310亩</t>
  </si>
  <si>
    <t>1、合口村委会槟榔种植373亩；2、白水港村委会槟榔种植250.3亩16.52万元；3、罗任村委会槟榔种植331亩；4、福门村委会槟榔种植307亩</t>
  </si>
  <si>
    <t>养羊项目</t>
  </si>
  <si>
    <t>1、合口村委会养殖黑山羊64只；2、白水港村委会养殖羊5头0.69万元；3、付，福门村委会养殖羊85只</t>
  </si>
  <si>
    <t>裸花紫珠种植项目</t>
  </si>
  <si>
    <t>合口村委会；白水港村委会；罗任村委会；福门村委会</t>
  </si>
  <si>
    <t>1、合口村委会裸花紫珠56.3亩；2、白水港村委会裸花紫珠种植49.33亩1.48万元；3、.罗任村委会种植裸花紫珠4亩；4、福门村委会种植裸花紫株32亩</t>
  </si>
  <si>
    <t>合口村委会246户857人；白水港村委会151户641人；罗任村委会149户；福门村委会222户873人</t>
  </si>
  <si>
    <t>购买化合肥项目</t>
  </si>
  <si>
    <t>1、合口村委会购买有机复合肥296包；2、白水港村委会购买有机复合肥21包；3、罗任村委会化肥32包；4、福门村委会需要复合肥180包</t>
  </si>
  <si>
    <t>椰子种植项目</t>
  </si>
  <si>
    <t>1、合口村委会椰子种植8.2亩；2、白水港村委会椰子种植8.49亩1.4万元；3、罗任村委会椰子种植53棵；4、福门村委会种植椰子26亩、</t>
  </si>
  <si>
    <t>蜜蜂养殖项目</t>
  </si>
  <si>
    <t>1、合口村委会蜜蜂养殖46箱；2、白水港村委会蜜蜂养殖62箱2.48万元；3、罗任村委会蜜蜂养殖118箱；4、福门村委会养殖蜜蜂95箱</t>
  </si>
  <si>
    <t>养鱼项目</t>
  </si>
  <si>
    <t>合口村委会；福门村委会</t>
  </si>
  <si>
    <t>1合口村委会养殖鱼8亩；2、福门村委会养殖鱼360斤</t>
  </si>
  <si>
    <t>合口村委会1户6人；福门村委会2户12人</t>
  </si>
  <si>
    <t xml:space="preserve">促进产业发展 </t>
  </si>
  <si>
    <t>养鸡项目</t>
  </si>
  <si>
    <t>合口村委会；福门村委会；罗任村委会</t>
  </si>
  <si>
    <t>1、合口村委会养鸡160只；2、罗任村委会土鸡养殖600只；3、养殖鸡624只</t>
  </si>
  <si>
    <t>合口村委会246户857人；福门村委会222户873人；罗任村委会151户</t>
  </si>
  <si>
    <t>山柚茶项目</t>
  </si>
  <si>
    <t>1、山柚茶种植120亩；2、山茶种植22亩</t>
  </si>
  <si>
    <t>合口村委会246户857人</t>
  </si>
  <si>
    <t>凤梨种植项目</t>
  </si>
  <si>
    <t>参加三红水果合作社种植凤梨16.32亩</t>
  </si>
  <si>
    <t>养牛项目</t>
  </si>
  <si>
    <t>参加黎婆养牛合作社4头</t>
  </si>
  <si>
    <t>养猪项目</t>
  </si>
  <si>
    <t>1、合口村委会参加山猪利和合作社养猪18头；2、白水港村委会养殖猪3头0.48万元；3、福门村委会养殖猪25头</t>
  </si>
  <si>
    <t>细水乡</t>
  </si>
  <si>
    <t>1、合口村委会橡胶有机肥项目7524包；2、白水港村委会橡胶有机肥项目5679包；3、福门村委会橡胶有机肥项目6409包；4、罗任村委会橡胶有机肥项目4950包</t>
  </si>
  <si>
    <t>细水乡763户2939人</t>
  </si>
  <si>
    <t>金菠萝种植项目</t>
  </si>
  <si>
    <t>白水港村委会</t>
  </si>
  <si>
    <t>.白水港村委会参加合作社种植菠萝30.96亩15.48万元</t>
  </si>
  <si>
    <t>白水港村委会151户641人</t>
  </si>
  <si>
    <t>种养项目</t>
  </si>
  <si>
    <t>1、白水港村委会；2、福门村委会</t>
  </si>
  <si>
    <t>1、白水港村委会种植柠檬10亩0.32万元；2、福门村委会养殖兔240只；3、福门村委会养殖鸽子240只0.48万元</t>
  </si>
  <si>
    <t>1、白水港村委会1户4人；2、福门村委会6户82人</t>
  </si>
  <si>
    <t>咖啡种植项目</t>
  </si>
  <si>
    <t>1、白水港村委会；2、罗任村委会；3、福门村委会</t>
  </si>
  <si>
    <t>1、白水港村委会种植咖啡7.62亩0.64万元；2、罗任村委会咖啡种植4.3亩；3、福门村委会咖啡种植3.8亩</t>
  </si>
  <si>
    <t>1、白水港村委会151户641人；2、罗任村委会148户；3、福门村委会222户873人</t>
  </si>
  <si>
    <t>购买3445包有机肥</t>
  </si>
  <si>
    <t>贫困户689户2544人</t>
  </si>
  <si>
    <t>实现贫困户689户2544人产业增收</t>
  </si>
  <si>
    <t>整合农民专业合作社组织发展资金130.83万元</t>
  </si>
  <si>
    <t>蛋鸡合作社</t>
  </si>
  <si>
    <t>购买蛋鸡种苗加入养殖合作社</t>
  </si>
  <si>
    <t>1、2014年和2015年贫困户240户819人
2、2017年贫困户9户30人
3、未脱贫户2户2人</t>
  </si>
  <si>
    <t>1、元门村委会105户368人；
2、红茂村委会35户117人；
3、向民村委会45户135人；
4、翁村村委会15户58人；
5、红旗村委会14户39人；
6、南训村委会37户134人。实现产业增收</t>
  </si>
  <si>
    <t>三</t>
  </si>
  <si>
    <t>教育保障类</t>
  </si>
  <si>
    <t>学前教育（县内）</t>
  </si>
  <si>
    <t>1750人</t>
  </si>
  <si>
    <t>教育局</t>
  </si>
  <si>
    <t>符建章</t>
  </si>
  <si>
    <t>1750元/生/年</t>
  </si>
  <si>
    <t>贫困学生1750人</t>
  </si>
  <si>
    <t>完成县内幼儿1750名建档立卡户学生资助资金发放。</t>
  </si>
  <si>
    <t>通过政府补贴的方式，解决因贫失学问题</t>
  </si>
  <si>
    <t>学前教育（县外）</t>
  </si>
  <si>
    <t>120人</t>
  </si>
  <si>
    <t>1000元/生/年</t>
  </si>
  <si>
    <t>贫困学生120人</t>
  </si>
  <si>
    <t>完成县外幼儿120名建档立卡户学生资助资金发放。</t>
  </si>
  <si>
    <t>小学教育阶段</t>
  </si>
  <si>
    <t>4900人</t>
  </si>
  <si>
    <t>3400元/生/年</t>
  </si>
  <si>
    <t>贫困学生4900人</t>
  </si>
  <si>
    <t>完成小学4900名建档立卡户学生资助资金发放。</t>
  </si>
  <si>
    <t>初中教育阶段</t>
  </si>
  <si>
    <t>2800人</t>
  </si>
  <si>
    <t>4150元/生/年</t>
  </si>
  <si>
    <t>贫困学生2800人</t>
  </si>
  <si>
    <t>完成初中2800名建档立卡户学生资助资金发放。</t>
  </si>
  <si>
    <t>高中教育阶段（县内）</t>
  </si>
  <si>
    <t>500人</t>
  </si>
  <si>
    <t>4500元/生/年</t>
  </si>
  <si>
    <t>贫困学生500人</t>
  </si>
  <si>
    <t>完成县内高中500名建档立卡户学生资助资金发放。</t>
  </si>
  <si>
    <t>高中教育阶段（县外）</t>
  </si>
  <si>
    <t>160人</t>
  </si>
  <si>
    <t>2000元/生/年</t>
  </si>
  <si>
    <t>贫困学生160人</t>
  </si>
  <si>
    <t>完成县外160名建档立卡户学生资助资金发放。</t>
  </si>
  <si>
    <t>中职教育阶段</t>
  </si>
  <si>
    <t>900人</t>
  </si>
  <si>
    <t>3500元/生/年</t>
  </si>
  <si>
    <t>贫困学生900人</t>
  </si>
  <si>
    <t>完成中职900名建档立卡户学生资助资金发放。</t>
  </si>
  <si>
    <t>雨露计划</t>
  </si>
  <si>
    <t>275人</t>
  </si>
  <si>
    <t>扶贫办</t>
  </si>
  <si>
    <t>贫困大学生275人</t>
  </si>
  <si>
    <t>完成贫困大学生275人助学补助</t>
  </si>
  <si>
    <t>雨露计划（补发2018年）</t>
  </si>
  <si>
    <t>19人</t>
  </si>
  <si>
    <t>1750元/生/学期</t>
  </si>
  <si>
    <t>贫困大学生19人</t>
  </si>
  <si>
    <t>完成贫困大学生19人助学补助</t>
  </si>
  <si>
    <t>四</t>
  </si>
  <si>
    <t>医疗保障类</t>
  </si>
  <si>
    <t>大病补充医疗商业保险</t>
  </si>
  <si>
    <t>建档立卡贫困户44159人</t>
  </si>
  <si>
    <t>县金融办</t>
  </si>
  <si>
    <t>潘孝信</t>
  </si>
  <si>
    <t>45元/人</t>
  </si>
  <si>
    <t>完成44159人贫困户的大病补充医疗商业保险补助</t>
  </si>
  <si>
    <t>通过财政代缴大病补充医疗商业保险，减轻贫困户缴费负担。实现大病补充医疗商业保险保障</t>
  </si>
  <si>
    <t>建档立卡贫困户专项医疗保障</t>
  </si>
  <si>
    <t>保障全县贫困户就诊医疗费用</t>
  </si>
  <si>
    <t>县新农合办</t>
  </si>
  <si>
    <t>符美荣</t>
  </si>
  <si>
    <t>就诊产生医疗费用的所有贫困户</t>
  </si>
  <si>
    <t>确保贫困户就诊费用报销达标</t>
  </si>
  <si>
    <t>建档立卡贫困户“乡村行”“惠民行”医疗保障</t>
  </si>
  <si>
    <t>为全县贫困户免费送医送药</t>
  </si>
  <si>
    <t>各乡镇卫生院</t>
  </si>
  <si>
    <t>各乡镇负卫生院负责人</t>
  </si>
  <si>
    <t>争取贫困户患小病不出村</t>
  </si>
  <si>
    <t>2018年7-12月份</t>
  </si>
  <si>
    <t>免费送医送药的所有贫困户</t>
  </si>
  <si>
    <t>建档立卡贫困户基本医疗保障</t>
  </si>
  <si>
    <t>完成44159人新农合征缴</t>
  </si>
  <si>
    <t>建档立卡贫困户每人每年220元</t>
  </si>
  <si>
    <t>政府为建档立卡贫困户代缴新农合个人缴纳部分费用</t>
  </si>
  <si>
    <t>确保贫困户基本医疗有保障</t>
  </si>
  <si>
    <t>五</t>
  </si>
  <si>
    <t>住房保障类</t>
  </si>
  <si>
    <t>农村危房</t>
  </si>
  <si>
    <t>对68户建档立卡贫困户危房进行改造</t>
  </si>
  <si>
    <t>惠及农户68户281人</t>
  </si>
  <si>
    <t>实施后可解决68户281人的危房问题</t>
  </si>
  <si>
    <t>2019年农村危改</t>
  </si>
  <si>
    <t>对49户危房进行改造</t>
  </si>
  <si>
    <t>董庆华</t>
  </si>
  <si>
    <t>白贫指〔2018〕76号：关于调整2018年4类重点对象危房改造补助标准的通知</t>
  </si>
  <si>
    <t>全乡危改户49户</t>
  </si>
  <si>
    <t>实施后解49户贫困户住房问题</t>
  </si>
  <si>
    <t>危房改造</t>
  </si>
  <si>
    <t>D级44户，C级44户</t>
  </si>
  <si>
    <t>李盛帅</t>
  </si>
  <si>
    <t xml:space="preserve">D级：6万/户                    C级2.1万/户 </t>
  </si>
  <si>
    <t>南开乡88户</t>
  </si>
  <si>
    <t>1、共解决南开乡88户住房问题；</t>
  </si>
  <si>
    <t>共解决南开乡88户住房问题</t>
  </si>
  <si>
    <t xml:space="preserve">
1、红茂4户12人24万
2、翁村2户7人9.32万
3、红旗7户25人39.16万
4、南训9户23人54万
5、元门1户4人6万</t>
  </si>
  <si>
    <t>全乡危改户23户71人</t>
  </si>
  <si>
    <t>实施后可解决23户71人的危房问题</t>
  </si>
  <si>
    <t>25户危房改造</t>
  </si>
  <si>
    <t>何跃</t>
  </si>
  <si>
    <t>6万/户</t>
  </si>
  <si>
    <t>25户97人</t>
  </si>
  <si>
    <t>解决25户97人贫困户住房问题</t>
  </si>
  <si>
    <t>7户人42万</t>
  </si>
  <si>
    <t>李俊</t>
  </si>
  <si>
    <t>6万元/户</t>
  </si>
  <si>
    <t>全乡危改户7户</t>
  </si>
  <si>
    <t>解决7户贫困户住房问题</t>
  </si>
  <si>
    <t>进行危房改造，让农户住房有保障</t>
  </si>
  <si>
    <t>危房改造项目</t>
  </si>
  <si>
    <t>牙叉镇</t>
  </si>
  <si>
    <t>163户D级</t>
  </si>
  <si>
    <t>符春川</t>
  </si>
  <si>
    <t>全乡危改户163户</t>
  </si>
  <si>
    <t>解决163户贫困户住房问题</t>
  </si>
  <si>
    <t>荣邦乡</t>
  </si>
  <si>
    <t>对23户危房进行改造</t>
  </si>
  <si>
    <t>梁背华</t>
  </si>
  <si>
    <t>全乡危改户23户</t>
  </si>
  <si>
    <t>解决23户贫困户住房问题</t>
  </si>
  <si>
    <t>2019年危房改造项目</t>
  </si>
  <si>
    <t>对29户危房进行改造</t>
  </si>
  <si>
    <t>冯慎领</t>
  </si>
  <si>
    <t>解决29户贫困户住房问题</t>
  </si>
  <si>
    <t>青松乡危房改造项目（2018年危房改造资金缺口数）</t>
  </si>
  <si>
    <t>对55户危房进行改造（其中11户6万元未拨付，43户剩余2万元未拨付，1户剩余2.4万元未拨付）</t>
  </si>
  <si>
    <t>对55户危房进行改造</t>
  </si>
  <si>
    <t>解决55户贫困户住房问题</t>
  </si>
  <si>
    <t>对7户危房进行改造</t>
  </si>
  <si>
    <t>曾永军</t>
  </si>
  <si>
    <t>通过政府补贴的方式有效解决贫困户住房保障问题</t>
  </si>
  <si>
    <t>六</t>
  </si>
  <si>
    <t>其他类</t>
  </si>
  <si>
    <t>代缴贫困户新农保费</t>
  </si>
  <si>
    <t>完成27348人新农保代缴</t>
  </si>
  <si>
    <t>白沙税务局</t>
  </si>
  <si>
    <t>符合城乡居民基本养老保险条件的16-59岁建档立卡贫困人员27000人</t>
  </si>
  <si>
    <t>减轻建档立卡贫困人员缴纳养老保费负担</t>
  </si>
  <si>
    <t>建档立卡残疾人护理费（一次性）</t>
  </si>
  <si>
    <t>完成2042人补贴</t>
  </si>
  <si>
    <t>残联</t>
  </si>
  <si>
    <t>吉奎</t>
  </si>
  <si>
    <t>建档立卡残疾人护理费，一级每人每年1600元，二级每人每年2000元，三、四级每人每年3000元。</t>
  </si>
  <si>
    <t>2042名建档立卡残疾人</t>
  </si>
  <si>
    <t>完成2042名建档立卡残疾人残疾补助</t>
  </si>
  <si>
    <t>医疗扶贫</t>
  </si>
  <si>
    <t>荣邦乡人民政府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</si>
</sst>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仿宋_GB2312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name val="FangSong_GB2312"/>
      <family val="3"/>
    </font>
    <font>
      <sz val="11"/>
      <name val="仿宋"/>
      <family val="3"/>
    </font>
    <font>
      <b/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20" fillId="31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7" applyNumberFormat="0" applyAlignment="0" applyProtection="0"/>
    <xf numFmtId="0" fontId="16" fillId="13" borderId="4" applyNumberFormat="0" applyAlignment="0" applyProtection="0"/>
    <xf numFmtId="0" fontId="14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0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0" fontId="2" fillId="43" borderId="0" xfId="0" applyFont="1" applyFill="1" applyAlignment="1">
      <alignment horizontal="center" vertical="center" wrapText="1"/>
    </xf>
    <xf numFmtId="0" fontId="2" fillId="44" borderId="0" xfId="0" applyFont="1" applyFill="1" applyBorder="1" applyAlignment="1">
      <alignment horizontal="center" vertical="center" wrapText="1"/>
    </xf>
    <xf numFmtId="0" fontId="1" fillId="44" borderId="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3" borderId="9" xfId="0" applyFont="1" applyFill="1" applyBorder="1" applyAlignment="1">
      <alignment horizontal="center" vertical="center" wrapText="1"/>
    </xf>
    <xf numFmtId="0" fontId="2" fillId="44" borderId="9" xfId="0" applyFont="1" applyFill="1" applyBorder="1" applyAlignment="1">
      <alignment horizontal="center" vertical="center" wrapText="1"/>
    </xf>
    <xf numFmtId="0" fontId="1" fillId="0" borderId="9" xfId="58" applyFont="1" applyFill="1" applyBorder="1" applyAlignment="1">
      <alignment horizontal="center" vertical="center" wrapText="1"/>
      <protection/>
    </xf>
    <xf numFmtId="176" fontId="2" fillId="43" borderId="9" xfId="0" applyNumberFormat="1" applyFont="1" applyFill="1" applyBorder="1" applyAlignment="1">
      <alignment horizontal="center" vertical="center" wrapText="1"/>
    </xf>
    <xf numFmtId="176" fontId="1" fillId="44" borderId="9" xfId="0" applyNumberFormat="1" applyFont="1" applyFill="1" applyBorder="1" applyAlignment="1">
      <alignment horizontal="center" vertical="center" wrapText="1"/>
    </xf>
    <xf numFmtId="0" fontId="1" fillId="44" borderId="9" xfId="0" applyFont="1" applyFill="1" applyBorder="1" applyAlignment="1">
      <alignment horizontal="center" vertical="center" wrapText="1"/>
    </xf>
    <xf numFmtId="176" fontId="2" fillId="44" borderId="9" xfId="0" applyNumberFormat="1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176" fontId="2" fillId="36" borderId="9" xfId="0" applyNumberFormat="1" applyFont="1" applyFill="1" applyBorder="1" applyAlignment="1">
      <alignment horizontal="center" vertical="center" wrapText="1"/>
    </xf>
    <xf numFmtId="0" fontId="2" fillId="4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77" fontId="2" fillId="44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43" borderId="9" xfId="0" applyFont="1" applyFill="1" applyBorder="1" applyAlignment="1">
      <alignment horizontal="center" vertical="center" wrapText="1"/>
    </xf>
    <xf numFmtId="176" fontId="1" fillId="34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4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00390625" defaultRowHeight="14.25"/>
  <cols>
    <col min="1" max="1" width="4.875" style="1" customWidth="1"/>
    <col min="2" max="2" width="12.50390625" style="1" customWidth="1"/>
    <col min="3" max="3" width="7.625" style="1" customWidth="1"/>
    <col min="4" max="4" width="30.125" style="1" customWidth="1"/>
    <col min="5" max="5" width="16.75390625" style="5" customWidth="1"/>
    <col min="6" max="6" width="10.125" style="1" customWidth="1"/>
    <col min="7" max="7" width="16.75390625" style="1" customWidth="1"/>
    <col min="8" max="9" width="14.75390625" style="1" customWidth="1"/>
    <col min="10" max="16384" width="9.00390625" style="1" customWidth="1"/>
  </cols>
  <sheetData>
    <row r="1" spans="1:2" ht="15" customHeight="1">
      <c r="A1" s="43" t="s">
        <v>0</v>
      </c>
      <c r="B1" s="43"/>
    </row>
    <row r="2" spans="1:9" ht="70.5" customHeight="1">
      <c r="A2" s="44" t="s">
        <v>1</v>
      </c>
      <c r="B2" s="44"/>
      <c r="C2" s="44"/>
      <c r="D2" s="44"/>
      <c r="E2" s="45"/>
      <c r="F2" s="44"/>
      <c r="G2" s="44"/>
      <c r="H2" s="44"/>
      <c r="I2" s="44"/>
    </row>
    <row r="3" spans="1:9" ht="19.5" customHeight="1">
      <c r="A3" s="46" t="s">
        <v>2</v>
      </c>
      <c r="B3" s="46" t="s">
        <v>3</v>
      </c>
      <c r="C3" s="46" t="s">
        <v>4</v>
      </c>
      <c r="D3" s="46" t="s">
        <v>5</v>
      </c>
      <c r="E3" s="47" t="s">
        <v>6</v>
      </c>
      <c r="F3" s="49" t="s">
        <v>7</v>
      </c>
      <c r="G3" s="49" t="s">
        <v>8</v>
      </c>
      <c r="H3" s="50" t="s">
        <v>9</v>
      </c>
      <c r="I3" s="46" t="s">
        <v>10</v>
      </c>
    </row>
    <row r="4" spans="1:9" ht="19.5" customHeight="1">
      <c r="A4" s="46"/>
      <c r="B4" s="46"/>
      <c r="C4" s="46"/>
      <c r="D4" s="46"/>
      <c r="E4" s="48"/>
      <c r="F4" s="49"/>
      <c r="G4" s="49"/>
      <c r="H4" s="50"/>
      <c r="I4" s="46"/>
    </row>
    <row r="5" spans="1:9" s="3" customFormat="1" ht="87.75" customHeight="1">
      <c r="A5" s="7">
        <v>1</v>
      </c>
      <c r="B5" s="39" t="s">
        <v>11</v>
      </c>
      <c r="C5" s="39" t="s">
        <v>12</v>
      </c>
      <c r="D5" s="39" t="s">
        <v>13</v>
      </c>
      <c r="E5" s="11" t="s">
        <v>14</v>
      </c>
      <c r="F5" s="38" t="s">
        <v>15</v>
      </c>
      <c r="G5" s="40" t="s">
        <v>16</v>
      </c>
      <c r="H5" s="41" t="s">
        <v>17</v>
      </c>
      <c r="I5" s="38"/>
    </row>
    <row r="6" spans="1:9" s="3" customFormat="1" ht="87.75" customHeight="1">
      <c r="A6" s="7">
        <v>2</v>
      </c>
      <c r="B6" s="39" t="s">
        <v>18</v>
      </c>
      <c r="C6" s="39" t="s">
        <v>19</v>
      </c>
      <c r="D6" s="42" t="s">
        <v>20</v>
      </c>
      <c r="E6" s="11" t="s">
        <v>21</v>
      </c>
      <c r="F6" s="7" t="s">
        <v>22</v>
      </c>
      <c r="G6" s="40" t="s">
        <v>23</v>
      </c>
      <c r="H6" s="39" t="s">
        <v>24</v>
      </c>
      <c r="I6" s="38"/>
    </row>
  </sheetData>
  <sheetProtection/>
  <mergeCells count="11">
    <mergeCell ref="I3:I4"/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895833333333333" right="0.55" top="0.4097222222222222" bottom="0.7895833333333333" header="0.5097222222222222" footer="0.5097222222222222"/>
  <pageSetup fitToHeight="0" fitToWidth="1" horizontalDpi="600" verticalDpi="600" orientation="landscape" paperSize="9" scale="9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"/>
  <sheetViews>
    <sheetView tabSelected="1" zoomScaleSheetLayoutView="100" zoomScalePageLayoutView="0" workbookViewId="0" topLeftCell="A118">
      <selection activeCell="F115" sqref="F115"/>
    </sheetView>
  </sheetViews>
  <sheetFormatPr defaultColWidth="9.00390625" defaultRowHeight="14.25"/>
  <cols>
    <col min="1" max="1" width="4.875" style="1" customWidth="1"/>
    <col min="2" max="2" width="12.50390625" style="1" customWidth="1"/>
    <col min="3" max="3" width="7.625" style="1" customWidth="1"/>
    <col min="4" max="4" width="30.125" style="1" customWidth="1"/>
    <col min="5" max="5" width="11.25390625" style="1" customWidth="1"/>
    <col min="6" max="6" width="8.25390625" style="1" customWidth="1"/>
    <col min="7" max="8" width="8.75390625" style="1" customWidth="1"/>
    <col min="9" max="9" width="12.625" style="5" bestFit="1" customWidth="1"/>
    <col min="10" max="10" width="11.625" style="5" bestFit="1" customWidth="1"/>
    <col min="11" max="11" width="12.625" style="5" bestFit="1" customWidth="1"/>
    <col min="12" max="12" width="10.50390625" style="5" customWidth="1"/>
    <col min="13" max="13" width="10.125" style="1" customWidth="1"/>
    <col min="14" max="14" width="16.75390625" style="1" customWidth="1"/>
    <col min="15" max="15" width="9.875" style="1" customWidth="1"/>
    <col min="16" max="16" width="6.00390625" style="1" customWidth="1"/>
    <col min="17" max="16384" width="9.00390625" style="1" customWidth="1"/>
  </cols>
  <sheetData>
    <row r="1" spans="1:11" ht="15" customHeight="1">
      <c r="A1" s="43" t="s">
        <v>0</v>
      </c>
      <c r="B1" s="43"/>
      <c r="H1" s="20"/>
      <c r="K1" s="20"/>
    </row>
    <row r="2" spans="1:16" ht="39.75" customHeight="1">
      <c r="A2" s="51" t="s">
        <v>25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1"/>
      <c r="N2" s="51"/>
      <c r="O2" s="51"/>
      <c r="P2" s="51"/>
    </row>
    <row r="3" spans="1:16" ht="19.5" customHeight="1">
      <c r="A3" s="55" t="s">
        <v>2</v>
      </c>
      <c r="B3" s="55" t="s">
        <v>3</v>
      </c>
      <c r="C3" s="55" t="s">
        <v>4</v>
      </c>
      <c r="D3" s="55" t="s">
        <v>26</v>
      </c>
      <c r="E3" s="55" t="s">
        <v>27</v>
      </c>
      <c r="F3" s="55" t="s">
        <v>28</v>
      </c>
      <c r="G3" s="55" t="s">
        <v>29</v>
      </c>
      <c r="H3" s="55" t="s">
        <v>30</v>
      </c>
      <c r="I3" s="53" t="s">
        <v>31</v>
      </c>
      <c r="J3" s="53"/>
      <c r="K3" s="53"/>
      <c r="L3" s="53"/>
      <c r="M3" s="61" t="s">
        <v>7</v>
      </c>
      <c r="N3" s="61" t="s">
        <v>8</v>
      </c>
      <c r="O3" s="61" t="s">
        <v>9</v>
      </c>
      <c r="P3" s="55" t="s">
        <v>10</v>
      </c>
    </row>
    <row r="4" spans="1:16" ht="19.5" customHeight="1">
      <c r="A4" s="55"/>
      <c r="B4" s="55"/>
      <c r="C4" s="55"/>
      <c r="D4" s="55"/>
      <c r="E4" s="55"/>
      <c r="F4" s="55"/>
      <c r="G4" s="55"/>
      <c r="H4" s="55"/>
      <c r="I4" s="11" t="s">
        <v>32</v>
      </c>
      <c r="J4" s="11" t="s">
        <v>33</v>
      </c>
      <c r="K4" s="11" t="s">
        <v>34</v>
      </c>
      <c r="L4" s="11" t="s">
        <v>35</v>
      </c>
      <c r="M4" s="61"/>
      <c r="N4" s="61"/>
      <c r="O4" s="61"/>
      <c r="P4" s="55"/>
    </row>
    <row r="5" spans="1:16" ht="19.5" customHeight="1">
      <c r="A5" s="7" t="s">
        <v>36</v>
      </c>
      <c r="B5" s="7"/>
      <c r="C5" s="7"/>
      <c r="D5" s="7"/>
      <c r="E5" s="7"/>
      <c r="F5" s="7"/>
      <c r="G5" s="7"/>
      <c r="H5" s="7"/>
      <c r="I5" s="11">
        <f>I6+I167+I289+I306+I299+I318</f>
        <v>35502.73358</v>
      </c>
      <c r="J5" s="11">
        <f>J6+J167+J289+J306+J299+J318</f>
        <v>14840.624</v>
      </c>
      <c r="K5" s="11">
        <f>K6+K167+K289+K306+K299+K318</f>
        <v>16800.19908</v>
      </c>
      <c r="L5" s="11">
        <f>L6+L167+L289+L306+L299+L318</f>
        <v>3561.9105</v>
      </c>
      <c r="M5" s="7"/>
      <c r="N5" s="7"/>
      <c r="O5" s="7"/>
      <c r="P5" s="7"/>
    </row>
    <row r="6" spans="1:16" s="15" customFormat="1" ht="19.5" customHeight="1">
      <c r="A6" s="21" t="s">
        <v>37</v>
      </c>
      <c r="B6" s="21" t="s">
        <v>38</v>
      </c>
      <c r="C6" s="21"/>
      <c r="D6" s="21"/>
      <c r="E6" s="21"/>
      <c r="F6" s="21"/>
      <c r="G6" s="21"/>
      <c r="H6" s="21"/>
      <c r="I6" s="24">
        <f>SUM(I11+I15+I88+I101+I118+I129+I148+I152+I156+I164+I166)</f>
        <v>17293.543999999998</v>
      </c>
      <c r="J6" s="24">
        <f>SUM(J11+J15+J88+J101+J118+J129+J148+J152+J156+J164+J166)</f>
        <v>12035.144</v>
      </c>
      <c r="K6" s="24">
        <f>SUM(K11+K15+K88+K101+K118+K129+K148+K152+K156+K164+K166)</f>
        <v>4958.4</v>
      </c>
      <c r="L6" s="24">
        <f>SUM(L11+L15+L88+L101+L118+L129+L148+L152+L156+L164+L166)</f>
        <v>0</v>
      </c>
      <c r="M6" s="21"/>
      <c r="N6" s="21"/>
      <c r="O6" s="21"/>
      <c r="P6" s="21"/>
    </row>
    <row r="7" spans="1:16" s="3" customFormat="1" ht="40.5">
      <c r="A7" s="7">
        <v>1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/>
      <c r="I7" s="11">
        <f>SUM(J7:L7)</f>
        <v>160</v>
      </c>
      <c r="J7" s="11">
        <v>160</v>
      </c>
      <c r="K7" s="11"/>
      <c r="L7" s="11"/>
      <c r="M7" s="7" t="s">
        <v>45</v>
      </c>
      <c r="N7" s="7" t="s">
        <v>46</v>
      </c>
      <c r="O7" s="7" t="s">
        <v>47</v>
      </c>
      <c r="P7" s="56" t="s">
        <v>48</v>
      </c>
    </row>
    <row r="8" spans="1:16" s="3" customFormat="1" ht="40.5">
      <c r="A8" s="7">
        <v>2</v>
      </c>
      <c r="B8" s="7" t="s">
        <v>49</v>
      </c>
      <c r="C8" s="7" t="s">
        <v>50</v>
      </c>
      <c r="D8" s="7" t="s">
        <v>51</v>
      </c>
      <c r="E8" s="7" t="s">
        <v>42</v>
      </c>
      <c r="F8" s="7" t="s">
        <v>43</v>
      </c>
      <c r="G8" s="7" t="s">
        <v>44</v>
      </c>
      <c r="H8" s="7"/>
      <c r="I8" s="11">
        <f>SUM(J8:L8)</f>
        <v>60</v>
      </c>
      <c r="J8" s="11">
        <v>60</v>
      </c>
      <c r="K8" s="11"/>
      <c r="L8" s="11"/>
      <c r="M8" s="7" t="s">
        <v>52</v>
      </c>
      <c r="N8" s="7" t="s">
        <v>53</v>
      </c>
      <c r="O8" s="7" t="s">
        <v>47</v>
      </c>
      <c r="P8" s="65"/>
    </row>
    <row r="9" spans="1:16" s="3" customFormat="1" ht="40.5">
      <c r="A9" s="7">
        <v>3</v>
      </c>
      <c r="B9" s="7" t="s">
        <v>49</v>
      </c>
      <c r="C9" s="7" t="s">
        <v>50</v>
      </c>
      <c r="D9" s="7" t="s">
        <v>54</v>
      </c>
      <c r="E9" s="7" t="s">
        <v>42</v>
      </c>
      <c r="F9" s="7" t="s">
        <v>43</v>
      </c>
      <c r="G9" s="7" t="s">
        <v>44</v>
      </c>
      <c r="H9" s="7"/>
      <c r="I9" s="11">
        <f>SUM(J9:L9)</f>
        <v>144</v>
      </c>
      <c r="J9" s="11">
        <v>144</v>
      </c>
      <c r="K9" s="11"/>
      <c r="L9" s="11"/>
      <c r="M9" s="7" t="s">
        <v>52</v>
      </c>
      <c r="N9" s="7" t="s">
        <v>53</v>
      </c>
      <c r="O9" s="7" t="s">
        <v>47</v>
      </c>
      <c r="P9" s="65"/>
    </row>
    <row r="10" spans="1:16" s="3" customFormat="1" ht="55.5" customHeight="1">
      <c r="A10" s="7">
        <v>4</v>
      </c>
      <c r="B10" s="7" t="s">
        <v>55</v>
      </c>
      <c r="C10" s="7" t="s">
        <v>56</v>
      </c>
      <c r="D10" s="7" t="s">
        <v>57</v>
      </c>
      <c r="E10" s="7" t="s">
        <v>42</v>
      </c>
      <c r="F10" s="7" t="s">
        <v>43</v>
      </c>
      <c r="G10" s="7" t="s">
        <v>44</v>
      </c>
      <c r="H10" s="7"/>
      <c r="I10" s="11">
        <f>SUM(J10:L10)</f>
        <v>693.784</v>
      </c>
      <c r="J10" s="11">
        <v>693.784</v>
      </c>
      <c r="K10" s="11"/>
      <c r="L10" s="11"/>
      <c r="M10" s="7" t="s">
        <v>52</v>
      </c>
      <c r="N10" s="7" t="s">
        <v>58</v>
      </c>
      <c r="O10" s="7" t="s">
        <v>47</v>
      </c>
      <c r="P10" s="57"/>
    </row>
    <row r="11" spans="1:16" s="16" customFormat="1" ht="13.5">
      <c r="A11" s="22"/>
      <c r="B11" s="54" t="s">
        <v>59</v>
      </c>
      <c r="C11" s="54"/>
      <c r="D11" s="54"/>
      <c r="E11" s="54"/>
      <c r="F11" s="54"/>
      <c r="G11" s="22"/>
      <c r="H11" s="22"/>
      <c r="I11" s="25">
        <f>SUM(I7:I10)</f>
        <v>1057.784</v>
      </c>
      <c r="J11" s="25">
        <f>SUM(J7:J10)</f>
        <v>1057.784</v>
      </c>
      <c r="K11" s="25"/>
      <c r="L11" s="25"/>
      <c r="M11" s="26"/>
      <c r="N11" s="22"/>
      <c r="O11" s="26"/>
      <c r="P11" s="22"/>
    </row>
    <row r="12" spans="1:16" s="3" customFormat="1" ht="40.5">
      <c r="A12" s="7">
        <v>5</v>
      </c>
      <c r="B12" s="7" t="s">
        <v>60</v>
      </c>
      <c r="C12" s="7" t="s">
        <v>61</v>
      </c>
      <c r="D12" s="7" t="s">
        <v>62</v>
      </c>
      <c r="E12" s="7" t="s">
        <v>42</v>
      </c>
      <c r="F12" s="7" t="s">
        <v>63</v>
      </c>
      <c r="G12" s="7" t="s">
        <v>64</v>
      </c>
      <c r="H12" s="7"/>
      <c r="I12" s="11">
        <f>SUM(J12:L12)</f>
        <v>80</v>
      </c>
      <c r="J12" s="11">
        <v>80</v>
      </c>
      <c r="K12" s="11"/>
      <c r="L12" s="11"/>
      <c r="M12" s="7" t="s">
        <v>65</v>
      </c>
      <c r="N12" s="7" t="s">
        <v>66</v>
      </c>
      <c r="O12" s="7" t="s">
        <v>47</v>
      </c>
      <c r="P12" s="56" t="s">
        <v>67</v>
      </c>
    </row>
    <row r="13" spans="1:16" s="3" customFormat="1" ht="40.5">
      <c r="A13" s="7">
        <v>6</v>
      </c>
      <c r="B13" s="7" t="s">
        <v>68</v>
      </c>
      <c r="C13" s="7" t="s">
        <v>61</v>
      </c>
      <c r="D13" s="7" t="s">
        <v>62</v>
      </c>
      <c r="E13" s="7" t="s">
        <v>42</v>
      </c>
      <c r="F13" s="7" t="s">
        <v>63</v>
      </c>
      <c r="G13" s="7" t="s">
        <v>64</v>
      </c>
      <c r="H13" s="7"/>
      <c r="I13" s="11">
        <f>SUM(J13:L13)</f>
        <v>80</v>
      </c>
      <c r="J13" s="11">
        <v>80</v>
      </c>
      <c r="K13" s="11"/>
      <c r="L13" s="11"/>
      <c r="M13" s="7" t="s">
        <v>69</v>
      </c>
      <c r="N13" s="7" t="s">
        <v>70</v>
      </c>
      <c r="O13" s="7" t="s">
        <v>47</v>
      </c>
      <c r="P13" s="65"/>
    </row>
    <row r="14" spans="1:16" s="3" customFormat="1" ht="40.5">
      <c r="A14" s="7">
        <v>7</v>
      </c>
      <c r="B14" s="7" t="s">
        <v>71</v>
      </c>
      <c r="C14" s="7" t="s">
        <v>61</v>
      </c>
      <c r="D14" s="7" t="s">
        <v>72</v>
      </c>
      <c r="E14" s="7" t="s">
        <v>42</v>
      </c>
      <c r="F14" s="7" t="s">
        <v>63</v>
      </c>
      <c r="G14" s="7" t="s">
        <v>64</v>
      </c>
      <c r="H14" s="7"/>
      <c r="I14" s="11">
        <f>SUM(J14:L14)</f>
        <v>24</v>
      </c>
      <c r="J14" s="11">
        <v>24</v>
      </c>
      <c r="K14" s="11"/>
      <c r="L14" s="11"/>
      <c r="M14" s="7" t="s">
        <v>69</v>
      </c>
      <c r="N14" s="7" t="s">
        <v>73</v>
      </c>
      <c r="O14" s="7" t="s">
        <v>47</v>
      </c>
      <c r="P14" s="57"/>
    </row>
    <row r="15" spans="1:16" s="16" customFormat="1" ht="13.5">
      <c r="A15" s="22"/>
      <c r="B15" s="54" t="s">
        <v>74</v>
      </c>
      <c r="C15" s="54"/>
      <c r="D15" s="54"/>
      <c r="E15" s="54"/>
      <c r="F15" s="54"/>
      <c r="G15" s="22"/>
      <c r="H15" s="22"/>
      <c r="I15" s="25">
        <f>SUM(I12:I14)</f>
        <v>184</v>
      </c>
      <c r="J15" s="25">
        <f>SUM(J12:J14)</f>
        <v>184</v>
      </c>
      <c r="K15" s="25"/>
      <c r="L15" s="25"/>
      <c r="M15" s="26"/>
      <c r="N15" s="22"/>
      <c r="O15" s="26"/>
      <c r="P15" s="22"/>
    </row>
    <row r="16" spans="1:16" s="3" customFormat="1" ht="40.5">
      <c r="A16" s="7">
        <v>8</v>
      </c>
      <c r="B16" s="7" t="s">
        <v>75</v>
      </c>
      <c r="C16" s="7" t="s">
        <v>76</v>
      </c>
      <c r="D16" s="7" t="s">
        <v>77</v>
      </c>
      <c r="E16" s="7" t="s">
        <v>42</v>
      </c>
      <c r="F16" s="7" t="s">
        <v>78</v>
      </c>
      <c r="G16" s="7" t="s">
        <v>79</v>
      </c>
      <c r="H16" s="7"/>
      <c r="I16" s="11">
        <f aca="true" t="shared" si="0" ref="I16:I79">SUM(J16:L16)</f>
        <v>400</v>
      </c>
      <c r="J16" s="11">
        <v>400</v>
      </c>
      <c r="K16" s="11"/>
      <c r="L16" s="11"/>
      <c r="M16" s="7" t="s">
        <v>80</v>
      </c>
      <c r="N16" s="7" t="s">
        <v>81</v>
      </c>
      <c r="O16" s="7" t="s">
        <v>47</v>
      </c>
      <c r="P16" s="7"/>
    </row>
    <row r="17" spans="1:16" s="3" customFormat="1" ht="40.5">
      <c r="A17" s="7">
        <f aca="true" t="shared" si="1" ref="A17:A80">A16+1</f>
        <v>9</v>
      </c>
      <c r="B17" s="7" t="s">
        <v>82</v>
      </c>
      <c r="C17" s="7" t="s">
        <v>83</v>
      </c>
      <c r="D17" s="7" t="s">
        <v>84</v>
      </c>
      <c r="E17" s="7" t="s">
        <v>42</v>
      </c>
      <c r="F17" s="7" t="s">
        <v>78</v>
      </c>
      <c r="G17" s="7" t="s">
        <v>79</v>
      </c>
      <c r="H17" s="7"/>
      <c r="I17" s="11">
        <f t="shared" si="0"/>
        <v>23.2</v>
      </c>
      <c r="J17" s="11">
        <v>23.2</v>
      </c>
      <c r="K17" s="11"/>
      <c r="L17" s="11"/>
      <c r="M17" s="7" t="s">
        <v>85</v>
      </c>
      <c r="N17" s="7" t="s">
        <v>86</v>
      </c>
      <c r="O17" s="7" t="s">
        <v>47</v>
      </c>
      <c r="P17" s="7"/>
    </row>
    <row r="18" spans="1:16" s="3" customFormat="1" ht="40.5">
      <c r="A18" s="7">
        <f t="shared" si="1"/>
        <v>10</v>
      </c>
      <c r="B18" s="7" t="s">
        <v>87</v>
      </c>
      <c r="C18" s="7" t="s">
        <v>88</v>
      </c>
      <c r="D18" s="7" t="s">
        <v>89</v>
      </c>
      <c r="E18" s="7" t="s">
        <v>42</v>
      </c>
      <c r="F18" s="7" t="s">
        <v>78</v>
      </c>
      <c r="G18" s="7" t="s">
        <v>79</v>
      </c>
      <c r="H18" s="7"/>
      <c r="I18" s="11">
        <f t="shared" si="0"/>
        <v>80</v>
      </c>
      <c r="J18" s="11">
        <v>80</v>
      </c>
      <c r="K18" s="11"/>
      <c r="L18" s="11"/>
      <c r="M18" s="7" t="s">
        <v>90</v>
      </c>
      <c r="N18" s="7" t="s">
        <v>91</v>
      </c>
      <c r="O18" s="7" t="s">
        <v>47</v>
      </c>
      <c r="P18" s="7"/>
    </row>
    <row r="19" spans="1:16" s="3" customFormat="1" ht="40.5">
      <c r="A19" s="7">
        <f t="shared" si="1"/>
        <v>11</v>
      </c>
      <c r="B19" s="7" t="s">
        <v>92</v>
      </c>
      <c r="C19" s="7" t="s">
        <v>88</v>
      </c>
      <c r="D19" s="7" t="s">
        <v>93</v>
      </c>
      <c r="E19" s="7" t="s">
        <v>42</v>
      </c>
      <c r="F19" s="7" t="s">
        <v>78</v>
      </c>
      <c r="G19" s="7" t="s">
        <v>79</v>
      </c>
      <c r="H19" s="7"/>
      <c r="I19" s="11">
        <f t="shared" si="0"/>
        <v>28</v>
      </c>
      <c r="J19" s="11">
        <v>28</v>
      </c>
      <c r="K19" s="11"/>
      <c r="L19" s="11"/>
      <c r="M19" s="7" t="s">
        <v>94</v>
      </c>
      <c r="N19" s="7" t="s">
        <v>95</v>
      </c>
      <c r="O19" s="7" t="s">
        <v>47</v>
      </c>
      <c r="P19" s="7"/>
    </row>
    <row r="20" spans="1:16" s="3" customFormat="1" ht="40.5">
      <c r="A20" s="7">
        <f t="shared" si="1"/>
        <v>12</v>
      </c>
      <c r="B20" s="7" t="s">
        <v>96</v>
      </c>
      <c r="C20" s="7" t="s">
        <v>97</v>
      </c>
      <c r="D20" s="7" t="s">
        <v>98</v>
      </c>
      <c r="E20" s="7" t="s">
        <v>42</v>
      </c>
      <c r="F20" s="7" t="s">
        <v>78</v>
      </c>
      <c r="G20" s="7" t="s">
        <v>79</v>
      </c>
      <c r="H20" s="7"/>
      <c r="I20" s="11">
        <f t="shared" si="0"/>
        <v>60.8</v>
      </c>
      <c r="J20" s="11">
        <v>60.8</v>
      </c>
      <c r="K20" s="11"/>
      <c r="L20" s="11"/>
      <c r="M20" s="7" t="s">
        <v>99</v>
      </c>
      <c r="N20" s="7" t="s">
        <v>100</v>
      </c>
      <c r="O20" s="7" t="s">
        <v>47</v>
      </c>
      <c r="P20" s="7"/>
    </row>
    <row r="21" spans="1:16" s="3" customFormat="1" ht="40.5">
      <c r="A21" s="7">
        <f t="shared" si="1"/>
        <v>13</v>
      </c>
      <c r="B21" s="7" t="s">
        <v>101</v>
      </c>
      <c r="C21" s="7" t="s">
        <v>97</v>
      </c>
      <c r="D21" s="7" t="s">
        <v>102</v>
      </c>
      <c r="E21" s="7" t="s">
        <v>42</v>
      </c>
      <c r="F21" s="7" t="s">
        <v>78</v>
      </c>
      <c r="G21" s="7" t="s">
        <v>79</v>
      </c>
      <c r="H21" s="7"/>
      <c r="I21" s="11">
        <f t="shared" si="0"/>
        <v>36</v>
      </c>
      <c r="J21" s="11">
        <v>36</v>
      </c>
      <c r="K21" s="11"/>
      <c r="L21" s="11"/>
      <c r="M21" s="7" t="s">
        <v>99</v>
      </c>
      <c r="N21" s="7" t="s">
        <v>103</v>
      </c>
      <c r="O21" s="7" t="s">
        <v>47</v>
      </c>
      <c r="P21" s="7"/>
    </row>
    <row r="22" spans="1:16" s="3" customFormat="1" ht="40.5">
      <c r="A22" s="7">
        <f t="shared" si="1"/>
        <v>14</v>
      </c>
      <c r="B22" s="7" t="s">
        <v>104</v>
      </c>
      <c r="C22" s="7" t="s">
        <v>105</v>
      </c>
      <c r="D22" s="7" t="s">
        <v>106</v>
      </c>
      <c r="E22" s="7" t="s">
        <v>42</v>
      </c>
      <c r="F22" s="7" t="s">
        <v>78</v>
      </c>
      <c r="G22" s="7" t="s">
        <v>79</v>
      </c>
      <c r="H22" s="7"/>
      <c r="I22" s="11">
        <f t="shared" si="0"/>
        <v>40</v>
      </c>
      <c r="J22" s="11">
        <v>40</v>
      </c>
      <c r="K22" s="11"/>
      <c r="L22" s="11"/>
      <c r="M22" s="7" t="s">
        <v>107</v>
      </c>
      <c r="N22" s="7" t="s">
        <v>108</v>
      </c>
      <c r="O22" s="7" t="s">
        <v>47</v>
      </c>
      <c r="P22" s="7"/>
    </row>
    <row r="23" spans="1:16" s="3" customFormat="1" ht="40.5">
      <c r="A23" s="7">
        <f t="shared" si="1"/>
        <v>15</v>
      </c>
      <c r="B23" s="7" t="s">
        <v>109</v>
      </c>
      <c r="C23" s="7" t="s">
        <v>105</v>
      </c>
      <c r="D23" s="7" t="s">
        <v>110</v>
      </c>
      <c r="E23" s="7" t="s">
        <v>42</v>
      </c>
      <c r="F23" s="7" t="s">
        <v>78</v>
      </c>
      <c r="G23" s="7" t="s">
        <v>79</v>
      </c>
      <c r="H23" s="7"/>
      <c r="I23" s="11">
        <f t="shared" si="0"/>
        <v>56</v>
      </c>
      <c r="J23" s="11">
        <v>56</v>
      </c>
      <c r="K23" s="11"/>
      <c r="L23" s="11"/>
      <c r="M23" s="7" t="s">
        <v>107</v>
      </c>
      <c r="N23" s="7" t="s">
        <v>111</v>
      </c>
      <c r="O23" s="7" t="s">
        <v>47</v>
      </c>
      <c r="P23" s="7"/>
    </row>
    <row r="24" spans="1:16" s="3" customFormat="1" ht="40.5">
      <c r="A24" s="7">
        <f t="shared" si="1"/>
        <v>16</v>
      </c>
      <c r="B24" s="7" t="s">
        <v>112</v>
      </c>
      <c r="C24" s="7" t="s">
        <v>113</v>
      </c>
      <c r="D24" s="7" t="s">
        <v>114</v>
      </c>
      <c r="E24" s="7" t="s">
        <v>42</v>
      </c>
      <c r="F24" s="7" t="s">
        <v>78</v>
      </c>
      <c r="G24" s="7" t="s">
        <v>79</v>
      </c>
      <c r="H24" s="7"/>
      <c r="I24" s="11">
        <f t="shared" si="0"/>
        <v>200</v>
      </c>
      <c r="J24" s="11">
        <v>200</v>
      </c>
      <c r="K24" s="11"/>
      <c r="L24" s="11"/>
      <c r="M24" s="7" t="s">
        <v>115</v>
      </c>
      <c r="N24" s="7" t="s">
        <v>116</v>
      </c>
      <c r="O24" s="7" t="s">
        <v>47</v>
      </c>
      <c r="P24" s="7"/>
    </row>
    <row r="25" spans="1:16" s="3" customFormat="1" ht="40.5">
      <c r="A25" s="7">
        <f t="shared" si="1"/>
        <v>17</v>
      </c>
      <c r="B25" s="7" t="s">
        <v>117</v>
      </c>
      <c r="C25" s="7" t="s">
        <v>113</v>
      </c>
      <c r="D25" s="7" t="s">
        <v>118</v>
      </c>
      <c r="E25" s="7" t="s">
        <v>42</v>
      </c>
      <c r="F25" s="7" t="s">
        <v>78</v>
      </c>
      <c r="G25" s="7" t="s">
        <v>79</v>
      </c>
      <c r="H25" s="7"/>
      <c r="I25" s="11">
        <f t="shared" si="0"/>
        <v>60</v>
      </c>
      <c r="J25" s="11">
        <v>60</v>
      </c>
      <c r="K25" s="11"/>
      <c r="L25" s="11"/>
      <c r="M25" s="7" t="s">
        <v>115</v>
      </c>
      <c r="N25" s="7" t="s">
        <v>119</v>
      </c>
      <c r="O25" s="7" t="s">
        <v>47</v>
      </c>
      <c r="P25" s="7"/>
    </row>
    <row r="26" spans="1:16" s="3" customFormat="1" ht="40.5">
      <c r="A26" s="7">
        <f t="shared" si="1"/>
        <v>18</v>
      </c>
      <c r="B26" s="7" t="s">
        <v>120</v>
      </c>
      <c r="C26" s="7" t="s">
        <v>113</v>
      </c>
      <c r="D26" s="7" t="s">
        <v>121</v>
      </c>
      <c r="E26" s="7" t="s">
        <v>42</v>
      </c>
      <c r="F26" s="7" t="s">
        <v>78</v>
      </c>
      <c r="G26" s="7" t="s">
        <v>79</v>
      </c>
      <c r="H26" s="7"/>
      <c r="I26" s="11">
        <f t="shared" si="0"/>
        <v>48</v>
      </c>
      <c r="J26" s="11">
        <v>48</v>
      </c>
      <c r="K26" s="11"/>
      <c r="L26" s="11"/>
      <c r="M26" s="7" t="s">
        <v>115</v>
      </c>
      <c r="N26" s="7" t="s">
        <v>122</v>
      </c>
      <c r="O26" s="7" t="s">
        <v>47</v>
      </c>
      <c r="P26" s="7"/>
    </row>
    <row r="27" spans="1:16" s="3" customFormat="1" ht="40.5">
      <c r="A27" s="7">
        <f t="shared" si="1"/>
        <v>19</v>
      </c>
      <c r="B27" s="7" t="s">
        <v>123</v>
      </c>
      <c r="C27" s="7" t="s">
        <v>124</v>
      </c>
      <c r="D27" s="7" t="s">
        <v>125</v>
      </c>
      <c r="E27" s="7" t="s">
        <v>42</v>
      </c>
      <c r="F27" s="7" t="s">
        <v>78</v>
      </c>
      <c r="G27" s="7" t="s">
        <v>79</v>
      </c>
      <c r="H27" s="7"/>
      <c r="I27" s="11">
        <f t="shared" si="0"/>
        <v>40</v>
      </c>
      <c r="J27" s="11">
        <v>40</v>
      </c>
      <c r="K27" s="11"/>
      <c r="L27" s="11"/>
      <c r="M27" s="7" t="s">
        <v>126</v>
      </c>
      <c r="N27" s="7" t="s">
        <v>127</v>
      </c>
      <c r="O27" s="7" t="s">
        <v>47</v>
      </c>
      <c r="P27" s="7"/>
    </row>
    <row r="28" spans="1:16" s="3" customFormat="1" ht="40.5">
      <c r="A28" s="7">
        <f t="shared" si="1"/>
        <v>20</v>
      </c>
      <c r="B28" s="7" t="s">
        <v>128</v>
      </c>
      <c r="C28" s="7" t="s">
        <v>129</v>
      </c>
      <c r="D28" s="7" t="s">
        <v>130</v>
      </c>
      <c r="E28" s="7" t="s">
        <v>42</v>
      </c>
      <c r="F28" s="7" t="s">
        <v>78</v>
      </c>
      <c r="G28" s="7" t="s">
        <v>79</v>
      </c>
      <c r="H28" s="7"/>
      <c r="I28" s="11">
        <f t="shared" si="0"/>
        <v>24</v>
      </c>
      <c r="J28" s="11">
        <v>24</v>
      </c>
      <c r="K28" s="11"/>
      <c r="L28" s="11"/>
      <c r="M28" s="7" t="s">
        <v>131</v>
      </c>
      <c r="N28" s="7" t="s">
        <v>132</v>
      </c>
      <c r="O28" s="7" t="s">
        <v>47</v>
      </c>
      <c r="P28" s="7"/>
    </row>
    <row r="29" spans="1:16" s="3" customFormat="1" ht="40.5">
      <c r="A29" s="7">
        <f t="shared" si="1"/>
        <v>21</v>
      </c>
      <c r="B29" s="7" t="s">
        <v>133</v>
      </c>
      <c r="C29" s="23" t="s">
        <v>134</v>
      </c>
      <c r="D29" s="23" t="s">
        <v>135</v>
      </c>
      <c r="E29" s="7" t="s">
        <v>42</v>
      </c>
      <c r="F29" s="7" t="s">
        <v>78</v>
      </c>
      <c r="G29" s="7" t="s">
        <v>79</v>
      </c>
      <c r="H29" s="7"/>
      <c r="I29" s="11">
        <f t="shared" si="0"/>
        <v>53.6</v>
      </c>
      <c r="J29" s="11">
        <v>53.6</v>
      </c>
      <c r="K29" s="11"/>
      <c r="L29" s="11"/>
      <c r="M29" s="7" t="s">
        <v>136</v>
      </c>
      <c r="N29" s="7" t="s">
        <v>137</v>
      </c>
      <c r="O29" s="7" t="s">
        <v>47</v>
      </c>
      <c r="P29" s="7"/>
    </row>
    <row r="30" spans="1:16" s="3" customFormat="1" ht="81">
      <c r="A30" s="7">
        <f t="shared" si="1"/>
        <v>22</v>
      </c>
      <c r="B30" s="7" t="s">
        <v>138</v>
      </c>
      <c r="C30" s="7" t="s">
        <v>139</v>
      </c>
      <c r="D30" s="7" t="s">
        <v>140</v>
      </c>
      <c r="E30" s="7" t="s">
        <v>42</v>
      </c>
      <c r="F30" s="7" t="s">
        <v>78</v>
      </c>
      <c r="G30" s="7" t="s">
        <v>79</v>
      </c>
      <c r="H30" s="7"/>
      <c r="I30" s="11">
        <f t="shared" si="0"/>
        <v>120</v>
      </c>
      <c r="J30" s="11">
        <v>120</v>
      </c>
      <c r="K30" s="11"/>
      <c r="L30" s="11"/>
      <c r="M30" s="7" t="s">
        <v>141</v>
      </c>
      <c r="N30" s="7" t="s">
        <v>142</v>
      </c>
      <c r="O30" s="7" t="s">
        <v>47</v>
      </c>
      <c r="P30" s="7"/>
    </row>
    <row r="31" spans="1:16" s="3" customFormat="1" ht="40.5">
      <c r="A31" s="7">
        <f t="shared" si="1"/>
        <v>23</v>
      </c>
      <c r="B31" s="7" t="s">
        <v>143</v>
      </c>
      <c r="C31" s="7" t="s">
        <v>144</v>
      </c>
      <c r="D31" s="7" t="s">
        <v>145</v>
      </c>
      <c r="E31" s="7" t="s">
        <v>42</v>
      </c>
      <c r="F31" s="7" t="s">
        <v>78</v>
      </c>
      <c r="G31" s="7" t="s">
        <v>79</v>
      </c>
      <c r="H31" s="7"/>
      <c r="I31" s="11">
        <f t="shared" si="0"/>
        <v>48</v>
      </c>
      <c r="J31" s="11">
        <v>48</v>
      </c>
      <c r="K31" s="11"/>
      <c r="L31" s="11"/>
      <c r="M31" s="7" t="s">
        <v>146</v>
      </c>
      <c r="N31" s="7" t="s">
        <v>147</v>
      </c>
      <c r="O31" s="7" t="s">
        <v>47</v>
      </c>
      <c r="P31" s="7"/>
    </row>
    <row r="32" spans="1:16" s="3" customFormat="1" ht="40.5">
      <c r="A32" s="7">
        <f t="shared" si="1"/>
        <v>24</v>
      </c>
      <c r="B32" s="7" t="s">
        <v>148</v>
      </c>
      <c r="C32" s="7" t="s">
        <v>124</v>
      </c>
      <c r="D32" s="7" t="s">
        <v>149</v>
      </c>
      <c r="E32" s="7" t="s">
        <v>42</v>
      </c>
      <c r="F32" s="7" t="s">
        <v>78</v>
      </c>
      <c r="G32" s="7" t="s">
        <v>79</v>
      </c>
      <c r="H32" s="7"/>
      <c r="I32" s="11">
        <f t="shared" si="0"/>
        <v>96</v>
      </c>
      <c r="J32" s="11">
        <v>96</v>
      </c>
      <c r="K32" s="11"/>
      <c r="L32" s="11"/>
      <c r="M32" s="7" t="s">
        <v>126</v>
      </c>
      <c r="N32" s="7" t="s">
        <v>150</v>
      </c>
      <c r="O32" s="7" t="s">
        <v>47</v>
      </c>
      <c r="P32" s="7"/>
    </row>
    <row r="33" spans="1:16" s="3" customFormat="1" ht="40.5">
      <c r="A33" s="7">
        <f t="shared" si="1"/>
        <v>25</v>
      </c>
      <c r="B33" s="7" t="s">
        <v>128</v>
      </c>
      <c r="C33" s="7" t="s">
        <v>129</v>
      </c>
      <c r="D33" s="7" t="s">
        <v>151</v>
      </c>
      <c r="E33" s="7" t="s">
        <v>42</v>
      </c>
      <c r="F33" s="7" t="s">
        <v>78</v>
      </c>
      <c r="G33" s="7" t="s">
        <v>79</v>
      </c>
      <c r="H33" s="7"/>
      <c r="I33" s="11">
        <f t="shared" si="0"/>
        <v>80</v>
      </c>
      <c r="J33" s="11">
        <v>80</v>
      </c>
      <c r="K33" s="11"/>
      <c r="L33" s="11"/>
      <c r="M33" s="7" t="s">
        <v>131</v>
      </c>
      <c r="N33" s="7" t="s">
        <v>132</v>
      </c>
      <c r="O33" s="7" t="s">
        <v>47</v>
      </c>
      <c r="P33" s="7"/>
    </row>
    <row r="34" spans="1:16" s="3" customFormat="1" ht="40.5">
      <c r="A34" s="7">
        <f t="shared" si="1"/>
        <v>26</v>
      </c>
      <c r="B34" s="7" t="s">
        <v>133</v>
      </c>
      <c r="C34" s="23" t="s">
        <v>134</v>
      </c>
      <c r="D34" s="7" t="s">
        <v>152</v>
      </c>
      <c r="E34" s="7" t="s">
        <v>42</v>
      </c>
      <c r="F34" s="7" t="s">
        <v>78</v>
      </c>
      <c r="G34" s="7" t="s">
        <v>79</v>
      </c>
      <c r="H34" s="7"/>
      <c r="I34" s="11">
        <f t="shared" si="0"/>
        <v>120</v>
      </c>
      <c r="J34" s="11">
        <v>120</v>
      </c>
      <c r="K34" s="11"/>
      <c r="L34" s="11"/>
      <c r="M34" s="7" t="s">
        <v>136</v>
      </c>
      <c r="N34" s="7" t="s">
        <v>137</v>
      </c>
      <c r="O34" s="7" t="s">
        <v>47</v>
      </c>
      <c r="P34" s="7"/>
    </row>
    <row r="35" spans="1:16" s="3" customFormat="1" ht="40.5">
      <c r="A35" s="7">
        <f t="shared" si="1"/>
        <v>27</v>
      </c>
      <c r="B35" s="7" t="s">
        <v>153</v>
      </c>
      <c r="C35" s="7" t="s">
        <v>154</v>
      </c>
      <c r="D35" s="7" t="s">
        <v>155</v>
      </c>
      <c r="E35" s="7" t="s">
        <v>42</v>
      </c>
      <c r="F35" s="7" t="s">
        <v>78</v>
      </c>
      <c r="G35" s="7" t="s">
        <v>79</v>
      </c>
      <c r="H35" s="7"/>
      <c r="I35" s="11">
        <f t="shared" si="0"/>
        <v>128</v>
      </c>
      <c r="J35" s="11">
        <v>128</v>
      </c>
      <c r="K35" s="11"/>
      <c r="L35" s="11"/>
      <c r="M35" s="7" t="s">
        <v>156</v>
      </c>
      <c r="N35" s="7" t="s">
        <v>157</v>
      </c>
      <c r="O35" s="7" t="s">
        <v>47</v>
      </c>
      <c r="P35" s="7"/>
    </row>
    <row r="36" spans="1:16" s="3" customFormat="1" ht="40.5">
      <c r="A36" s="7">
        <f t="shared" si="1"/>
        <v>28</v>
      </c>
      <c r="B36" s="7" t="s">
        <v>158</v>
      </c>
      <c r="C36" s="7" t="s">
        <v>159</v>
      </c>
      <c r="D36" s="7" t="s">
        <v>160</v>
      </c>
      <c r="E36" s="7" t="s">
        <v>42</v>
      </c>
      <c r="F36" s="7" t="s">
        <v>78</v>
      </c>
      <c r="G36" s="7" t="s">
        <v>79</v>
      </c>
      <c r="H36" s="7"/>
      <c r="I36" s="11">
        <f t="shared" si="0"/>
        <v>64</v>
      </c>
      <c r="J36" s="11">
        <v>64</v>
      </c>
      <c r="K36" s="11"/>
      <c r="L36" s="11"/>
      <c r="M36" s="7" t="s">
        <v>161</v>
      </c>
      <c r="N36" s="7" t="s">
        <v>162</v>
      </c>
      <c r="O36" s="7" t="s">
        <v>47</v>
      </c>
      <c r="P36" s="7"/>
    </row>
    <row r="37" spans="1:16" s="3" customFormat="1" ht="40.5">
      <c r="A37" s="7">
        <f t="shared" si="1"/>
        <v>29</v>
      </c>
      <c r="B37" s="7" t="s">
        <v>163</v>
      </c>
      <c r="C37" s="7" t="s">
        <v>164</v>
      </c>
      <c r="D37" s="7" t="s">
        <v>165</v>
      </c>
      <c r="E37" s="7" t="s">
        <v>42</v>
      </c>
      <c r="F37" s="7" t="s">
        <v>78</v>
      </c>
      <c r="G37" s="7" t="s">
        <v>79</v>
      </c>
      <c r="H37" s="7"/>
      <c r="I37" s="11">
        <f t="shared" si="0"/>
        <v>16</v>
      </c>
      <c r="J37" s="11">
        <v>16</v>
      </c>
      <c r="K37" s="11"/>
      <c r="L37" s="11"/>
      <c r="M37" s="7" t="s">
        <v>166</v>
      </c>
      <c r="N37" s="7" t="s">
        <v>167</v>
      </c>
      <c r="O37" s="7" t="s">
        <v>47</v>
      </c>
      <c r="P37" s="7"/>
    </row>
    <row r="38" spans="1:16" s="3" customFormat="1" ht="40.5">
      <c r="A38" s="7">
        <f t="shared" si="1"/>
        <v>30</v>
      </c>
      <c r="B38" s="7" t="s">
        <v>168</v>
      </c>
      <c r="C38" s="7" t="s">
        <v>169</v>
      </c>
      <c r="D38" s="7" t="s">
        <v>170</v>
      </c>
      <c r="E38" s="7" t="s">
        <v>42</v>
      </c>
      <c r="F38" s="7" t="s">
        <v>78</v>
      </c>
      <c r="G38" s="7" t="s">
        <v>79</v>
      </c>
      <c r="H38" s="7"/>
      <c r="I38" s="11">
        <f t="shared" si="0"/>
        <v>24</v>
      </c>
      <c r="J38" s="11">
        <v>24</v>
      </c>
      <c r="K38" s="11"/>
      <c r="L38" s="11"/>
      <c r="M38" s="7" t="s">
        <v>171</v>
      </c>
      <c r="N38" s="7" t="s">
        <v>172</v>
      </c>
      <c r="O38" s="7" t="s">
        <v>47</v>
      </c>
      <c r="P38" s="7"/>
    </row>
    <row r="39" spans="1:16" s="3" customFormat="1" ht="40.5">
      <c r="A39" s="7">
        <f t="shared" si="1"/>
        <v>31</v>
      </c>
      <c r="B39" s="7" t="s">
        <v>173</v>
      </c>
      <c r="C39" s="7" t="s">
        <v>174</v>
      </c>
      <c r="D39" s="7" t="s">
        <v>175</v>
      </c>
      <c r="E39" s="7" t="s">
        <v>42</v>
      </c>
      <c r="F39" s="7" t="s">
        <v>78</v>
      </c>
      <c r="G39" s="7" t="s">
        <v>79</v>
      </c>
      <c r="H39" s="7"/>
      <c r="I39" s="11">
        <f t="shared" si="0"/>
        <v>68</v>
      </c>
      <c r="J39" s="11">
        <v>68</v>
      </c>
      <c r="K39" s="11"/>
      <c r="L39" s="11"/>
      <c r="M39" s="7" t="s">
        <v>176</v>
      </c>
      <c r="N39" s="7" t="s">
        <v>177</v>
      </c>
      <c r="O39" s="7" t="s">
        <v>47</v>
      </c>
      <c r="P39" s="7"/>
    </row>
    <row r="40" spans="1:16" s="3" customFormat="1" ht="40.5">
      <c r="A40" s="7">
        <f t="shared" si="1"/>
        <v>32</v>
      </c>
      <c r="B40" s="7" t="s">
        <v>178</v>
      </c>
      <c r="C40" s="7" t="s">
        <v>164</v>
      </c>
      <c r="D40" s="7" t="s">
        <v>179</v>
      </c>
      <c r="E40" s="7" t="s">
        <v>42</v>
      </c>
      <c r="F40" s="7" t="s">
        <v>78</v>
      </c>
      <c r="G40" s="7" t="s">
        <v>79</v>
      </c>
      <c r="H40" s="7"/>
      <c r="I40" s="11">
        <f t="shared" si="0"/>
        <v>44</v>
      </c>
      <c r="J40" s="11">
        <v>44</v>
      </c>
      <c r="K40" s="11"/>
      <c r="L40" s="11"/>
      <c r="M40" s="7" t="s">
        <v>166</v>
      </c>
      <c r="N40" s="7" t="s">
        <v>180</v>
      </c>
      <c r="O40" s="7" t="s">
        <v>47</v>
      </c>
      <c r="P40" s="7"/>
    </row>
    <row r="41" spans="1:16" s="3" customFormat="1" ht="40.5">
      <c r="A41" s="7">
        <f t="shared" si="1"/>
        <v>33</v>
      </c>
      <c r="B41" s="7" t="s">
        <v>181</v>
      </c>
      <c r="C41" s="7" t="s">
        <v>169</v>
      </c>
      <c r="D41" s="7" t="s">
        <v>182</v>
      </c>
      <c r="E41" s="7" t="s">
        <v>42</v>
      </c>
      <c r="F41" s="7" t="s">
        <v>78</v>
      </c>
      <c r="G41" s="7" t="s">
        <v>79</v>
      </c>
      <c r="H41" s="7"/>
      <c r="I41" s="11">
        <f t="shared" si="0"/>
        <v>16</v>
      </c>
      <c r="J41" s="11">
        <v>16</v>
      </c>
      <c r="K41" s="11"/>
      <c r="L41" s="11"/>
      <c r="M41" s="7" t="s">
        <v>171</v>
      </c>
      <c r="N41" s="7" t="s">
        <v>183</v>
      </c>
      <c r="O41" s="7" t="s">
        <v>47</v>
      </c>
      <c r="P41" s="7"/>
    </row>
    <row r="42" spans="1:16" s="3" customFormat="1" ht="40.5">
      <c r="A42" s="7">
        <f t="shared" si="1"/>
        <v>34</v>
      </c>
      <c r="B42" s="7" t="s">
        <v>184</v>
      </c>
      <c r="C42" s="7" t="s">
        <v>185</v>
      </c>
      <c r="D42" s="7" t="s">
        <v>186</v>
      </c>
      <c r="E42" s="7" t="s">
        <v>42</v>
      </c>
      <c r="F42" s="7" t="s">
        <v>78</v>
      </c>
      <c r="G42" s="7" t="s">
        <v>79</v>
      </c>
      <c r="H42" s="7"/>
      <c r="I42" s="11">
        <f t="shared" si="0"/>
        <v>24</v>
      </c>
      <c r="J42" s="11">
        <v>24</v>
      </c>
      <c r="K42" s="11"/>
      <c r="L42" s="11"/>
      <c r="M42" s="7" t="s">
        <v>187</v>
      </c>
      <c r="N42" s="7" t="s">
        <v>188</v>
      </c>
      <c r="O42" s="7" t="s">
        <v>47</v>
      </c>
      <c r="P42" s="7"/>
    </row>
    <row r="43" spans="1:16" s="3" customFormat="1" ht="40.5">
      <c r="A43" s="7">
        <f t="shared" si="1"/>
        <v>35</v>
      </c>
      <c r="B43" s="7" t="s">
        <v>189</v>
      </c>
      <c r="C43" s="7" t="s">
        <v>190</v>
      </c>
      <c r="D43" s="7" t="s">
        <v>191</v>
      </c>
      <c r="E43" s="7" t="s">
        <v>42</v>
      </c>
      <c r="F43" s="7" t="s">
        <v>78</v>
      </c>
      <c r="G43" s="7" t="s">
        <v>79</v>
      </c>
      <c r="H43" s="7"/>
      <c r="I43" s="11">
        <f t="shared" si="0"/>
        <v>16</v>
      </c>
      <c r="J43" s="11">
        <v>16</v>
      </c>
      <c r="K43" s="11"/>
      <c r="L43" s="11"/>
      <c r="M43" s="7" t="s">
        <v>192</v>
      </c>
      <c r="N43" s="7" t="s">
        <v>193</v>
      </c>
      <c r="O43" s="7" t="s">
        <v>47</v>
      </c>
      <c r="P43" s="7"/>
    </row>
    <row r="44" spans="1:16" s="3" customFormat="1" ht="40.5">
      <c r="A44" s="7">
        <f t="shared" si="1"/>
        <v>36</v>
      </c>
      <c r="B44" s="7" t="s">
        <v>194</v>
      </c>
      <c r="C44" s="7" t="s">
        <v>195</v>
      </c>
      <c r="D44" s="7" t="s">
        <v>196</v>
      </c>
      <c r="E44" s="7" t="s">
        <v>42</v>
      </c>
      <c r="F44" s="7" t="s">
        <v>78</v>
      </c>
      <c r="G44" s="7" t="s">
        <v>79</v>
      </c>
      <c r="H44" s="7"/>
      <c r="I44" s="11">
        <f t="shared" si="0"/>
        <v>8</v>
      </c>
      <c r="J44" s="11">
        <v>8</v>
      </c>
      <c r="K44" s="11"/>
      <c r="L44" s="11"/>
      <c r="M44" s="7" t="s">
        <v>197</v>
      </c>
      <c r="N44" s="7" t="s">
        <v>198</v>
      </c>
      <c r="O44" s="7" t="s">
        <v>47</v>
      </c>
      <c r="P44" s="7"/>
    </row>
    <row r="45" spans="1:16" s="3" customFormat="1" ht="40.5">
      <c r="A45" s="7">
        <f t="shared" si="1"/>
        <v>37</v>
      </c>
      <c r="B45" s="7" t="s">
        <v>199</v>
      </c>
      <c r="C45" s="7" t="s">
        <v>200</v>
      </c>
      <c r="D45" s="7" t="s">
        <v>201</v>
      </c>
      <c r="E45" s="7" t="s">
        <v>42</v>
      </c>
      <c r="F45" s="7" t="s">
        <v>78</v>
      </c>
      <c r="G45" s="7" t="s">
        <v>79</v>
      </c>
      <c r="H45" s="7"/>
      <c r="I45" s="11">
        <f t="shared" si="0"/>
        <v>16</v>
      </c>
      <c r="J45" s="11">
        <v>16</v>
      </c>
      <c r="K45" s="11"/>
      <c r="L45" s="11"/>
      <c r="M45" s="7" t="s">
        <v>202</v>
      </c>
      <c r="N45" s="7" t="s">
        <v>203</v>
      </c>
      <c r="O45" s="7" t="s">
        <v>47</v>
      </c>
      <c r="P45" s="7"/>
    </row>
    <row r="46" spans="1:16" s="3" customFormat="1" ht="40.5">
      <c r="A46" s="7">
        <f t="shared" si="1"/>
        <v>38</v>
      </c>
      <c r="B46" s="7" t="s">
        <v>204</v>
      </c>
      <c r="C46" s="7" t="s">
        <v>205</v>
      </c>
      <c r="D46" s="7" t="s">
        <v>206</v>
      </c>
      <c r="E46" s="7" t="s">
        <v>42</v>
      </c>
      <c r="F46" s="7" t="s">
        <v>78</v>
      </c>
      <c r="G46" s="7" t="s">
        <v>79</v>
      </c>
      <c r="H46" s="7"/>
      <c r="I46" s="11">
        <f t="shared" si="0"/>
        <v>120</v>
      </c>
      <c r="J46" s="11">
        <v>120</v>
      </c>
      <c r="K46" s="11"/>
      <c r="L46" s="11"/>
      <c r="M46" s="7" t="s">
        <v>207</v>
      </c>
      <c r="N46" s="7" t="s">
        <v>208</v>
      </c>
      <c r="O46" s="7" t="s">
        <v>47</v>
      </c>
      <c r="P46" s="7"/>
    </row>
    <row r="47" spans="1:16" s="3" customFormat="1" ht="40.5">
      <c r="A47" s="7">
        <f t="shared" si="1"/>
        <v>39</v>
      </c>
      <c r="B47" s="7" t="s">
        <v>209</v>
      </c>
      <c r="C47" s="7" t="s">
        <v>190</v>
      </c>
      <c r="D47" s="7" t="s">
        <v>210</v>
      </c>
      <c r="E47" s="7" t="s">
        <v>42</v>
      </c>
      <c r="F47" s="7" t="s">
        <v>78</v>
      </c>
      <c r="G47" s="7" t="s">
        <v>79</v>
      </c>
      <c r="H47" s="7"/>
      <c r="I47" s="11">
        <f t="shared" si="0"/>
        <v>16</v>
      </c>
      <c r="J47" s="11">
        <v>16</v>
      </c>
      <c r="K47" s="11"/>
      <c r="L47" s="11"/>
      <c r="M47" s="7" t="s">
        <v>192</v>
      </c>
      <c r="N47" s="7" t="s">
        <v>211</v>
      </c>
      <c r="O47" s="7" t="s">
        <v>47</v>
      </c>
      <c r="P47" s="7"/>
    </row>
    <row r="48" spans="1:16" s="3" customFormat="1" ht="40.5">
      <c r="A48" s="7">
        <f t="shared" si="1"/>
        <v>40</v>
      </c>
      <c r="B48" s="7" t="s">
        <v>212</v>
      </c>
      <c r="C48" s="7" t="s">
        <v>213</v>
      </c>
      <c r="D48" s="7" t="s">
        <v>214</v>
      </c>
      <c r="E48" s="7" t="s">
        <v>42</v>
      </c>
      <c r="F48" s="7" t="s">
        <v>78</v>
      </c>
      <c r="G48" s="7" t="s">
        <v>79</v>
      </c>
      <c r="H48" s="7"/>
      <c r="I48" s="11">
        <f t="shared" si="0"/>
        <v>12</v>
      </c>
      <c r="J48" s="11">
        <v>12</v>
      </c>
      <c r="K48" s="11"/>
      <c r="L48" s="11"/>
      <c r="M48" s="7" t="s">
        <v>215</v>
      </c>
      <c r="N48" s="7" t="s">
        <v>216</v>
      </c>
      <c r="O48" s="7" t="s">
        <v>47</v>
      </c>
      <c r="P48" s="7"/>
    </row>
    <row r="49" spans="1:16" s="3" customFormat="1" ht="40.5">
      <c r="A49" s="7">
        <f t="shared" si="1"/>
        <v>41</v>
      </c>
      <c r="B49" s="7" t="s">
        <v>217</v>
      </c>
      <c r="C49" s="7" t="s">
        <v>205</v>
      </c>
      <c r="D49" s="7" t="s">
        <v>218</v>
      </c>
      <c r="E49" s="7" t="s">
        <v>42</v>
      </c>
      <c r="F49" s="7" t="s">
        <v>78</v>
      </c>
      <c r="G49" s="7" t="s">
        <v>79</v>
      </c>
      <c r="H49" s="7"/>
      <c r="I49" s="11">
        <f t="shared" si="0"/>
        <v>80</v>
      </c>
      <c r="J49" s="11">
        <v>80</v>
      </c>
      <c r="K49" s="11"/>
      <c r="L49" s="11"/>
      <c r="M49" s="7" t="s">
        <v>219</v>
      </c>
      <c r="N49" s="7" t="s">
        <v>220</v>
      </c>
      <c r="O49" s="7" t="s">
        <v>47</v>
      </c>
      <c r="P49" s="7"/>
    </row>
    <row r="50" spans="1:16" s="3" customFormat="1" ht="40.5">
      <c r="A50" s="7">
        <f t="shared" si="1"/>
        <v>42</v>
      </c>
      <c r="B50" s="7" t="s">
        <v>221</v>
      </c>
      <c r="C50" s="7" t="s">
        <v>213</v>
      </c>
      <c r="D50" s="7" t="s">
        <v>222</v>
      </c>
      <c r="E50" s="7" t="s">
        <v>42</v>
      </c>
      <c r="F50" s="7" t="s">
        <v>78</v>
      </c>
      <c r="G50" s="7" t="s">
        <v>79</v>
      </c>
      <c r="H50" s="7"/>
      <c r="I50" s="11">
        <f t="shared" si="0"/>
        <v>8</v>
      </c>
      <c r="J50" s="11">
        <v>8</v>
      </c>
      <c r="K50" s="11"/>
      <c r="L50" s="11"/>
      <c r="M50" s="7" t="s">
        <v>215</v>
      </c>
      <c r="N50" s="7" t="s">
        <v>223</v>
      </c>
      <c r="O50" s="7" t="s">
        <v>47</v>
      </c>
      <c r="P50" s="7"/>
    </row>
    <row r="51" spans="1:16" s="3" customFormat="1" ht="40.5">
      <c r="A51" s="7">
        <f t="shared" si="1"/>
        <v>43</v>
      </c>
      <c r="B51" s="7" t="s">
        <v>224</v>
      </c>
      <c r="C51" s="7" t="s">
        <v>195</v>
      </c>
      <c r="D51" s="7" t="s">
        <v>225</v>
      </c>
      <c r="E51" s="7" t="s">
        <v>42</v>
      </c>
      <c r="F51" s="7" t="s">
        <v>78</v>
      </c>
      <c r="G51" s="7" t="s">
        <v>79</v>
      </c>
      <c r="H51" s="7"/>
      <c r="I51" s="11">
        <f t="shared" si="0"/>
        <v>16</v>
      </c>
      <c r="J51" s="11">
        <v>16</v>
      </c>
      <c r="K51" s="11"/>
      <c r="L51" s="11"/>
      <c r="M51" s="7" t="s">
        <v>197</v>
      </c>
      <c r="N51" s="7" t="s">
        <v>226</v>
      </c>
      <c r="O51" s="7" t="s">
        <v>47</v>
      </c>
      <c r="P51" s="7"/>
    </row>
    <row r="52" spans="1:16" s="3" customFormat="1" ht="40.5">
      <c r="A52" s="7">
        <f t="shared" si="1"/>
        <v>44</v>
      </c>
      <c r="B52" s="7" t="s">
        <v>227</v>
      </c>
      <c r="C52" s="7" t="s">
        <v>228</v>
      </c>
      <c r="D52" s="7" t="s">
        <v>229</v>
      </c>
      <c r="E52" s="7" t="s">
        <v>42</v>
      </c>
      <c r="F52" s="7" t="s">
        <v>78</v>
      </c>
      <c r="G52" s="7" t="s">
        <v>79</v>
      </c>
      <c r="H52" s="7"/>
      <c r="I52" s="11">
        <f t="shared" si="0"/>
        <v>16</v>
      </c>
      <c r="J52" s="11">
        <v>16</v>
      </c>
      <c r="K52" s="11"/>
      <c r="L52" s="11"/>
      <c r="M52" s="7" t="s">
        <v>230</v>
      </c>
      <c r="N52" s="7" t="s">
        <v>231</v>
      </c>
      <c r="O52" s="7" t="s">
        <v>47</v>
      </c>
      <c r="P52" s="7"/>
    </row>
    <row r="53" spans="1:16" s="3" customFormat="1" ht="40.5">
      <c r="A53" s="7">
        <f t="shared" si="1"/>
        <v>45</v>
      </c>
      <c r="B53" s="7" t="s">
        <v>232</v>
      </c>
      <c r="C53" s="7" t="s">
        <v>200</v>
      </c>
      <c r="D53" s="7" t="s">
        <v>233</v>
      </c>
      <c r="E53" s="7" t="s">
        <v>42</v>
      </c>
      <c r="F53" s="7" t="s">
        <v>78</v>
      </c>
      <c r="G53" s="7" t="s">
        <v>79</v>
      </c>
      <c r="H53" s="7"/>
      <c r="I53" s="11">
        <f t="shared" si="0"/>
        <v>40</v>
      </c>
      <c r="J53" s="11">
        <v>40</v>
      </c>
      <c r="K53" s="11"/>
      <c r="L53" s="11"/>
      <c r="M53" s="7" t="s">
        <v>202</v>
      </c>
      <c r="N53" s="7" t="s">
        <v>234</v>
      </c>
      <c r="O53" s="7" t="s">
        <v>47</v>
      </c>
      <c r="P53" s="7"/>
    </row>
    <row r="54" spans="1:16" s="3" customFormat="1" ht="40.5">
      <c r="A54" s="7">
        <f t="shared" si="1"/>
        <v>46</v>
      </c>
      <c r="B54" s="7" t="s">
        <v>235</v>
      </c>
      <c r="C54" s="7" t="s">
        <v>205</v>
      </c>
      <c r="D54" s="7" t="s">
        <v>236</v>
      </c>
      <c r="E54" s="7" t="s">
        <v>42</v>
      </c>
      <c r="F54" s="7" t="s">
        <v>78</v>
      </c>
      <c r="G54" s="7" t="s">
        <v>79</v>
      </c>
      <c r="H54" s="7"/>
      <c r="I54" s="11">
        <f t="shared" si="0"/>
        <v>48</v>
      </c>
      <c r="J54" s="11">
        <v>48</v>
      </c>
      <c r="K54" s="11"/>
      <c r="L54" s="11"/>
      <c r="M54" s="7" t="s">
        <v>207</v>
      </c>
      <c r="N54" s="7" t="s">
        <v>237</v>
      </c>
      <c r="O54" s="7" t="s">
        <v>47</v>
      </c>
      <c r="P54" s="7"/>
    </row>
    <row r="55" spans="1:16" s="3" customFormat="1" ht="40.5">
      <c r="A55" s="7">
        <f t="shared" si="1"/>
        <v>47</v>
      </c>
      <c r="B55" s="7" t="s">
        <v>238</v>
      </c>
      <c r="C55" s="7" t="s">
        <v>174</v>
      </c>
      <c r="D55" s="7" t="s">
        <v>239</v>
      </c>
      <c r="E55" s="7" t="s">
        <v>42</v>
      </c>
      <c r="F55" s="7" t="s">
        <v>78</v>
      </c>
      <c r="G55" s="7" t="s">
        <v>79</v>
      </c>
      <c r="H55" s="7"/>
      <c r="I55" s="11">
        <f t="shared" si="0"/>
        <v>16</v>
      </c>
      <c r="J55" s="11">
        <v>16</v>
      </c>
      <c r="K55" s="11"/>
      <c r="L55" s="11"/>
      <c r="M55" s="7" t="s">
        <v>176</v>
      </c>
      <c r="N55" s="7" t="s">
        <v>240</v>
      </c>
      <c r="O55" s="7" t="s">
        <v>47</v>
      </c>
      <c r="P55" s="7"/>
    </row>
    <row r="56" spans="1:16" s="3" customFormat="1" ht="40.5">
      <c r="A56" s="7">
        <f t="shared" si="1"/>
        <v>48</v>
      </c>
      <c r="B56" s="7" t="s">
        <v>238</v>
      </c>
      <c r="C56" s="7" t="s">
        <v>174</v>
      </c>
      <c r="D56" s="7" t="s">
        <v>241</v>
      </c>
      <c r="E56" s="7" t="s">
        <v>42</v>
      </c>
      <c r="F56" s="7" t="s">
        <v>78</v>
      </c>
      <c r="G56" s="7" t="s">
        <v>79</v>
      </c>
      <c r="H56" s="7"/>
      <c r="I56" s="11">
        <f t="shared" si="0"/>
        <v>12</v>
      </c>
      <c r="J56" s="11">
        <v>12</v>
      </c>
      <c r="K56" s="11"/>
      <c r="L56" s="11"/>
      <c r="M56" s="7" t="s">
        <v>176</v>
      </c>
      <c r="N56" s="7" t="s">
        <v>242</v>
      </c>
      <c r="O56" s="7" t="s">
        <v>47</v>
      </c>
      <c r="P56" s="7"/>
    </row>
    <row r="57" spans="1:16" s="3" customFormat="1" ht="40.5">
      <c r="A57" s="7">
        <f t="shared" si="1"/>
        <v>49</v>
      </c>
      <c r="B57" s="7" t="s">
        <v>243</v>
      </c>
      <c r="C57" s="7" t="s">
        <v>244</v>
      </c>
      <c r="D57" s="7" t="s">
        <v>245</v>
      </c>
      <c r="E57" s="7" t="s">
        <v>42</v>
      </c>
      <c r="F57" s="7" t="s">
        <v>78</v>
      </c>
      <c r="G57" s="7" t="s">
        <v>79</v>
      </c>
      <c r="H57" s="7"/>
      <c r="I57" s="11">
        <f t="shared" si="0"/>
        <v>48</v>
      </c>
      <c r="J57" s="11">
        <v>48</v>
      </c>
      <c r="K57" s="11"/>
      <c r="L57" s="11"/>
      <c r="M57" s="7" t="s">
        <v>246</v>
      </c>
      <c r="N57" s="7" t="s">
        <v>247</v>
      </c>
      <c r="O57" s="7" t="s">
        <v>47</v>
      </c>
      <c r="P57" s="7"/>
    </row>
    <row r="58" spans="1:16" s="3" customFormat="1" ht="40.5">
      <c r="A58" s="7">
        <f t="shared" si="1"/>
        <v>50</v>
      </c>
      <c r="B58" s="7" t="s">
        <v>163</v>
      </c>
      <c r="C58" s="7" t="s">
        <v>164</v>
      </c>
      <c r="D58" s="7" t="s">
        <v>248</v>
      </c>
      <c r="E58" s="7" t="s">
        <v>42</v>
      </c>
      <c r="F58" s="7" t="s">
        <v>78</v>
      </c>
      <c r="G58" s="7" t="s">
        <v>79</v>
      </c>
      <c r="H58" s="7"/>
      <c r="I58" s="11">
        <f t="shared" si="0"/>
        <v>160</v>
      </c>
      <c r="J58" s="11">
        <v>160</v>
      </c>
      <c r="K58" s="11"/>
      <c r="L58" s="11"/>
      <c r="M58" s="7" t="s">
        <v>166</v>
      </c>
      <c r="N58" s="7" t="s">
        <v>249</v>
      </c>
      <c r="O58" s="7" t="s">
        <v>47</v>
      </c>
      <c r="P58" s="7"/>
    </row>
    <row r="59" spans="1:16" s="3" customFormat="1" ht="40.5">
      <c r="A59" s="7">
        <f t="shared" si="1"/>
        <v>51</v>
      </c>
      <c r="B59" s="7" t="s">
        <v>163</v>
      </c>
      <c r="C59" s="7" t="s">
        <v>164</v>
      </c>
      <c r="D59" s="7" t="s">
        <v>250</v>
      </c>
      <c r="E59" s="7" t="s">
        <v>42</v>
      </c>
      <c r="F59" s="7" t="s">
        <v>78</v>
      </c>
      <c r="G59" s="7" t="s">
        <v>79</v>
      </c>
      <c r="H59" s="7"/>
      <c r="I59" s="11">
        <f t="shared" si="0"/>
        <v>48</v>
      </c>
      <c r="J59" s="11">
        <v>48</v>
      </c>
      <c r="K59" s="11"/>
      <c r="L59" s="11"/>
      <c r="M59" s="7" t="s">
        <v>166</v>
      </c>
      <c r="N59" s="7" t="s">
        <v>249</v>
      </c>
      <c r="O59" s="7" t="s">
        <v>47</v>
      </c>
      <c r="P59" s="7"/>
    </row>
    <row r="60" spans="1:16" s="3" customFormat="1" ht="40.5">
      <c r="A60" s="7">
        <f t="shared" si="1"/>
        <v>52</v>
      </c>
      <c r="B60" s="7" t="s">
        <v>251</v>
      </c>
      <c r="C60" s="7" t="s">
        <v>205</v>
      </c>
      <c r="D60" s="7" t="s">
        <v>252</v>
      </c>
      <c r="E60" s="7" t="s">
        <v>42</v>
      </c>
      <c r="F60" s="7" t="s">
        <v>78</v>
      </c>
      <c r="G60" s="7" t="s">
        <v>79</v>
      </c>
      <c r="H60" s="7"/>
      <c r="I60" s="11">
        <f t="shared" si="0"/>
        <v>16</v>
      </c>
      <c r="J60" s="11">
        <v>16</v>
      </c>
      <c r="K60" s="11"/>
      <c r="L60" s="11"/>
      <c r="M60" s="7" t="s">
        <v>207</v>
      </c>
      <c r="N60" s="7" t="s">
        <v>253</v>
      </c>
      <c r="O60" s="7" t="s">
        <v>47</v>
      </c>
      <c r="P60" s="7"/>
    </row>
    <row r="61" spans="1:16" s="3" customFormat="1" ht="40.5">
      <c r="A61" s="7">
        <f t="shared" si="1"/>
        <v>53</v>
      </c>
      <c r="B61" s="7" t="s">
        <v>254</v>
      </c>
      <c r="C61" s="7" t="s">
        <v>169</v>
      </c>
      <c r="D61" s="7" t="s">
        <v>255</v>
      </c>
      <c r="E61" s="7" t="s">
        <v>42</v>
      </c>
      <c r="F61" s="7" t="s">
        <v>78</v>
      </c>
      <c r="G61" s="7" t="s">
        <v>79</v>
      </c>
      <c r="H61" s="7"/>
      <c r="I61" s="11">
        <f t="shared" si="0"/>
        <v>64</v>
      </c>
      <c r="J61" s="11">
        <v>64</v>
      </c>
      <c r="K61" s="11"/>
      <c r="L61" s="11"/>
      <c r="M61" s="7" t="s">
        <v>171</v>
      </c>
      <c r="N61" s="7" t="s">
        <v>256</v>
      </c>
      <c r="O61" s="7" t="s">
        <v>47</v>
      </c>
      <c r="P61" s="7"/>
    </row>
    <row r="62" spans="1:16" s="3" customFormat="1" ht="40.5">
      <c r="A62" s="7">
        <f t="shared" si="1"/>
        <v>54</v>
      </c>
      <c r="B62" s="7" t="s">
        <v>257</v>
      </c>
      <c r="C62" s="7" t="s">
        <v>185</v>
      </c>
      <c r="D62" s="7" t="s">
        <v>258</v>
      </c>
      <c r="E62" s="7" t="s">
        <v>42</v>
      </c>
      <c r="F62" s="7" t="s">
        <v>78</v>
      </c>
      <c r="G62" s="7" t="s">
        <v>79</v>
      </c>
      <c r="H62" s="7"/>
      <c r="I62" s="11">
        <f t="shared" si="0"/>
        <v>80</v>
      </c>
      <c r="J62" s="11">
        <v>80</v>
      </c>
      <c r="K62" s="11"/>
      <c r="L62" s="11"/>
      <c r="M62" s="7" t="s">
        <v>187</v>
      </c>
      <c r="N62" s="7" t="s">
        <v>259</v>
      </c>
      <c r="O62" s="7" t="s">
        <v>47</v>
      </c>
      <c r="P62" s="7"/>
    </row>
    <row r="63" spans="1:16" s="3" customFormat="1" ht="27">
      <c r="A63" s="7">
        <f t="shared" si="1"/>
        <v>55</v>
      </c>
      <c r="B63" s="7" t="s">
        <v>260</v>
      </c>
      <c r="C63" s="7" t="s">
        <v>261</v>
      </c>
      <c r="D63" s="7" t="s">
        <v>262</v>
      </c>
      <c r="E63" s="7" t="s">
        <v>42</v>
      </c>
      <c r="F63" s="7" t="s">
        <v>78</v>
      </c>
      <c r="G63" s="7" t="s">
        <v>79</v>
      </c>
      <c r="H63" s="7"/>
      <c r="I63" s="11">
        <f t="shared" si="0"/>
        <v>64</v>
      </c>
      <c r="J63" s="11">
        <v>64</v>
      </c>
      <c r="K63" s="11"/>
      <c r="L63" s="11"/>
      <c r="M63" s="7" t="s">
        <v>263</v>
      </c>
      <c r="N63" s="7" t="s">
        <v>264</v>
      </c>
      <c r="O63" s="7" t="s">
        <v>47</v>
      </c>
      <c r="P63" s="7"/>
    </row>
    <row r="64" spans="1:16" s="3" customFormat="1" ht="27">
      <c r="A64" s="7">
        <f t="shared" si="1"/>
        <v>56</v>
      </c>
      <c r="B64" s="7" t="s">
        <v>265</v>
      </c>
      <c r="C64" s="7" t="s">
        <v>261</v>
      </c>
      <c r="D64" s="7" t="s">
        <v>266</v>
      </c>
      <c r="E64" s="7" t="s">
        <v>42</v>
      </c>
      <c r="F64" s="7" t="s">
        <v>78</v>
      </c>
      <c r="G64" s="7" t="s">
        <v>79</v>
      </c>
      <c r="H64" s="7"/>
      <c r="I64" s="11">
        <f t="shared" si="0"/>
        <v>48</v>
      </c>
      <c r="J64" s="11">
        <v>48</v>
      </c>
      <c r="K64" s="11"/>
      <c r="L64" s="11"/>
      <c r="M64" s="7" t="s">
        <v>267</v>
      </c>
      <c r="N64" s="7" t="s">
        <v>268</v>
      </c>
      <c r="O64" s="7" t="s">
        <v>47</v>
      </c>
      <c r="P64" s="7"/>
    </row>
    <row r="65" spans="1:16" s="3" customFormat="1" ht="40.5">
      <c r="A65" s="7">
        <f t="shared" si="1"/>
        <v>57</v>
      </c>
      <c r="B65" s="7" t="s">
        <v>269</v>
      </c>
      <c r="C65" s="7" t="s">
        <v>270</v>
      </c>
      <c r="D65" s="7" t="s">
        <v>271</v>
      </c>
      <c r="E65" s="7" t="s">
        <v>42</v>
      </c>
      <c r="F65" s="7" t="s">
        <v>78</v>
      </c>
      <c r="G65" s="7" t="s">
        <v>79</v>
      </c>
      <c r="H65" s="7"/>
      <c r="I65" s="11">
        <f t="shared" si="0"/>
        <v>51.2</v>
      </c>
      <c r="J65" s="11">
        <v>51.2</v>
      </c>
      <c r="K65" s="11"/>
      <c r="L65" s="11"/>
      <c r="M65" s="7" t="s">
        <v>272</v>
      </c>
      <c r="N65" s="7" t="s">
        <v>273</v>
      </c>
      <c r="O65" s="7" t="s">
        <v>47</v>
      </c>
      <c r="P65" s="7"/>
    </row>
    <row r="66" spans="1:16" s="3" customFormat="1" ht="40.5">
      <c r="A66" s="7">
        <f t="shared" si="1"/>
        <v>58</v>
      </c>
      <c r="B66" s="7" t="s">
        <v>274</v>
      </c>
      <c r="C66" s="7" t="s">
        <v>275</v>
      </c>
      <c r="D66" s="7" t="s">
        <v>276</v>
      </c>
      <c r="E66" s="7" t="s">
        <v>42</v>
      </c>
      <c r="F66" s="7" t="s">
        <v>78</v>
      </c>
      <c r="G66" s="7" t="s">
        <v>79</v>
      </c>
      <c r="H66" s="7"/>
      <c r="I66" s="11">
        <f t="shared" si="0"/>
        <v>64</v>
      </c>
      <c r="J66" s="11">
        <v>64</v>
      </c>
      <c r="K66" s="11"/>
      <c r="L66" s="11"/>
      <c r="M66" s="7" t="s">
        <v>277</v>
      </c>
      <c r="N66" s="7" t="s">
        <v>278</v>
      </c>
      <c r="O66" s="7" t="s">
        <v>47</v>
      </c>
      <c r="P66" s="7"/>
    </row>
    <row r="67" spans="1:16" s="3" customFormat="1" ht="40.5">
      <c r="A67" s="7">
        <f t="shared" si="1"/>
        <v>59</v>
      </c>
      <c r="B67" s="7" t="s">
        <v>279</v>
      </c>
      <c r="C67" s="7" t="s">
        <v>275</v>
      </c>
      <c r="D67" s="7" t="s">
        <v>280</v>
      </c>
      <c r="E67" s="7" t="s">
        <v>42</v>
      </c>
      <c r="F67" s="7" t="s">
        <v>78</v>
      </c>
      <c r="G67" s="7" t="s">
        <v>79</v>
      </c>
      <c r="H67" s="7"/>
      <c r="I67" s="11">
        <f t="shared" si="0"/>
        <v>64</v>
      </c>
      <c r="J67" s="11">
        <v>64</v>
      </c>
      <c r="K67" s="11"/>
      <c r="L67" s="11"/>
      <c r="M67" s="7" t="s">
        <v>277</v>
      </c>
      <c r="N67" s="7" t="s">
        <v>281</v>
      </c>
      <c r="O67" s="7" t="s">
        <v>47</v>
      </c>
      <c r="P67" s="7"/>
    </row>
    <row r="68" spans="1:16" s="3" customFormat="1" ht="40.5">
      <c r="A68" s="7">
        <f t="shared" si="1"/>
        <v>60</v>
      </c>
      <c r="B68" s="7" t="s">
        <v>282</v>
      </c>
      <c r="C68" s="7" t="s">
        <v>283</v>
      </c>
      <c r="D68" s="7" t="s">
        <v>284</v>
      </c>
      <c r="E68" s="7" t="s">
        <v>42</v>
      </c>
      <c r="F68" s="7" t="s">
        <v>78</v>
      </c>
      <c r="G68" s="7" t="s">
        <v>79</v>
      </c>
      <c r="H68" s="7"/>
      <c r="I68" s="11">
        <f t="shared" si="0"/>
        <v>28</v>
      </c>
      <c r="J68" s="11">
        <v>28</v>
      </c>
      <c r="K68" s="11"/>
      <c r="L68" s="11"/>
      <c r="M68" s="7" t="s">
        <v>285</v>
      </c>
      <c r="N68" s="7" t="s">
        <v>286</v>
      </c>
      <c r="O68" s="7" t="s">
        <v>47</v>
      </c>
      <c r="P68" s="7"/>
    </row>
    <row r="69" spans="1:16" s="3" customFormat="1" ht="40.5">
      <c r="A69" s="7">
        <f t="shared" si="1"/>
        <v>61</v>
      </c>
      <c r="B69" s="7" t="s">
        <v>287</v>
      </c>
      <c r="C69" s="7" t="s">
        <v>283</v>
      </c>
      <c r="D69" s="7" t="s">
        <v>288</v>
      </c>
      <c r="E69" s="7" t="s">
        <v>42</v>
      </c>
      <c r="F69" s="7" t="s">
        <v>78</v>
      </c>
      <c r="G69" s="7" t="s">
        <v>79</v>
      </c>
      <c r="H69" s="7"/>
      <c r="I69" s="11">
        <f t="shared" si="0"/>
        <v>80</v>
      </c>
      <c r="J69" s="11">
        <v>80</v>
      </c>
      <c r="K69" s="11"/>
      <c r="L69" s="11"/>
      <c r="M69" s="7" t="s">
        <v>285</v>
      </c>
      <c r="N69" s="7" t="s">
        <v>289</v>
      </c>
      <c r="O69" s="7" t="s">
        <v>47</v>
      </c>
      <c r="P69" s="7"/>
    </row>
    <row r="70" spans="1:16" s="3" customFormat="1" ht="27">
      <c r="A70" s="7">
        <f t="shared" si="1"/>
        <v>62</v>
      </c>
      <c r="B70" s="7" t="s">
        <v>290</v>
      </c>
      <c r="C70" s="7" t="s">
        <v>291</v>
      </c>
      <c r="D70" s="7" t="s">
        <v>292</v>
      </c>
      <c r="E70" s="7" t="s">
        <v>42</v>
      </c>
      <c r="F70" s="7" t="s">
        <v>78</v>
      </c>
      <c r="G70" s="7" t="s">
        <v>79</v>
      </c>
      <c r="H70" s="7"/>
      <c r="I70" s="11">
        <f t="shared" si="0"/>
        <v>160</v>
      </c>
      <c r="J70" s="11">
        <v>160</v>
      </c>
      <c r="K70" s="11"/>
      <c r="L70" s="11"/>
      <c r="M70" s="7" t="s">
        <v>285</v>
      </c>
      <c r="N70" s="7" t="s">
        <v>286</v>
      </c>
      <c r="O70" s="7" t="s">
        <v>47</v>
      </c>
      <c r="P70" s="7"/>
    </row>
    <row r="71" spans="1:16" s="3" customFormat="1" ht="27">
      <c r="A71" s="7">
        <f t="shared" si="1"/>
        <v>63</v>
      </c>
      <c r="B71" s="7" t="s">
        <v>293</v>
      </c>
      <c r="C71" s="7" t="s">
        <v>291</v>
      </c>
      <c r="D71" s="7" t="s">
        <v>294</v>
      </c>
      <c r="E71" s="7" t="s">
        <v>42</v>
      </c>
      <c r="F71" s="7" t="s">
        <v>78</v>
      </c>
      <c r="G71" s="7" t="s">
        <v>79</v>
      </c>
      <c r="H71" s="7"/>
      <c r="I71" s="11">
        <f t="shared" si="0"/>
        <v>120</v>
      </c>
      <c r="J71" s="11">
        <v>120</v>
      </c>
      <c r="K71" s="11"/>
      <c r="L71" s="11"/>
      <c r="M71" s="7" t="s">
        <v>295</v>
      </c>
      <c r="N71" s="7" t="s">
        <v>296</v>
      </c>
      <c r="O71" s="7" t="s">
        <v>47</v>
      </c>
      <c r="P71" s="7"/>
    </row>
    <row r="72" spans="1:16" s="3" customFormat="1" ht="40.5">
      <c r="A72" s="7">
        <f t="shared" si="1"/>
        <v>64</v>
      </c>
      <c r="B72" s="7" t="s">
        <v>297</v>
      </c>
      <c r="C72" s="7" t="s">
        <v>76</v>
      </c>
      <c r="D72" s="7" t="s">
        <v>298</v>
      </c>
      <c r="E72" s="7" t="s">
        <v>42</v>
      </c>
      <c r="F72" s="7" t="s">
        <v>78</v>
      </c>
      <c r="G72" s="7" t="s">
        <v>79</v>
      </c>
      <c r="H72" s="7"/>
      <c r="I72" s="11">
        <f t="shared" si="0"/>
        <v>32</v>
      </c>
      <c r="J72" s="11">
        <v>32</v>
      </c>
      <c r="K72" s="11"/>
      <c r="L72" s="11"/>
      <c r="M72" s="7" t="s">
        <v>80</v>
      </c>
      <c r="N72" s="7" t="s">
        <v>299</v>
      </c>
      <c r="O72" s="7" t="s">
        <v>47</v>
      </c>
      <c r="P72" s="7"/>
    </row>
    <row r="73" spans="1:16" s="3" customFormat="1" ht="40.5">
      <c r="A73" s="7">
        <f t="shared" si="1"/>
        <v>65</v>
      </c>
      <c r="B73" s="7" t="s">
        <v>300</v>
      </c>
      <c r="C73" s="7" t="s">
        <v>97</v>
      </c>
      <c r="D73" s="7" t="s">
        <v>301</v>
      </c>
      <c r="E73" s="7" t="s">
        <v>42</v>
      </c>
      <c r="F73" s="7" t="s">
        <v>78</v>
      </c>
      <c r="G73" s="7" t="s">
        <v>79</v>
      </c>
      <c r="H73" s="7"/>
      <c r="I73" s="11">
        <f t="shared" si="0"/>
        <v>24</v>
      </c>
      <c r="J73" s="11">
        <v>24</v>
      </c>
      <c r="K73" s="11"/>
      <c r="L73" s="11"/>
      <c r="M73" s="7" t="s">
        <v>99</v>
      </c>
      <c r="N73" s="7" t="s">
        <v>302</v>
      </c>
      <c r="O73" s="7" t="s">
        <v>47</v>
      </c>
      <c r="P73" s="7"/>
    </row>
    <row r="74" spans="1:16" s="3" customFormat="1" ht="40.5">
      <c r="A74" s="7">
        <f t="shared" si="1"/>
        <v>66</v>
      </c>
      <c r="B74" s="7" t="s">
        <v>303</v>
      </c>
      <c r="C74" s="7" t="s">
        <v>304</v>
      </c>
      <c r="D74" s="7" t="s">
        <v>305</v>
      </c>
      <c r="E74" s="7" t="s">
        <v>42</v>
      </c>
      <c r="F74" s="7" t="s">
        <v>78</v>
      </c>
      <c r="G74" s="7" t="s">
        <v>79</v>
      </c>
      <c r="H74" s="7"/>
      <c r="I74" s="11">
        <f t="shared" si="0"/>
        <v>120</v>
      </c>
      <c r="J74" s="11">
        <v>120</v>
      </c>
      <c r="K74" s="11"/>
      <c r="L74" s="11"/>
      <c r="M74" s="7" t="s">
        <v>306</v>
      </c>
      <c r="N74" s="7" t="s">
        <v>307</v>
      </c>
      <c r="O74" s="7" t="s">
        <v>47</v>
      </c>
      <c r="P74" s="7"/>
    </row>
    <row r="75" spans="1:16" s="3" customFormat="1" ht="40.5">
      <c r="A75" s="7">
        <f t="shared" si="1"/>
        <v>67</v>
      </c>
      <c r="B75" s="7" t="s">
        <v>308</v>
      </c>
      <c r="C75" s="7" t="s">
        <v>304</v>
      </c>
      <c r="D75" s="7" t="s">
        <v>301</v>
      </c>
      <c r="E75" s="7" t="s">
        <v>42</v>
      </c>
      <c r="F75" s="7" t="s">
        <v>78</v>
      </c>
      <c r="G75" s="7" t="s">
        <v>79</v>
      </c>
      <c r="H75" s="7"/>
      <c r="I75" s="11">
        <f t="shared" si="0"/>
        <v>16</v>
      </c>
      <c r="J75" s="11">
        <v>16</v>
      </c>
      <c r="K75" s="11"/>
      <c r="L75" s="11"/>
      <c r="M75" s="7" t="s">
        <v>306</v>
      </c>
      <c r="N75" s="7" t="s">
        <v>307</v>
      </c>
      <c r="O75" s="7" t="s">
        <v>47</v>
      </c>
      <c r="P75" s="7"/>
    </row>
    <row r="76" spans="1:16" s="3" customFormat="1" ht="54">
      <c r="A76" s="7">
        <f t="shared" si="1"/>
        <v>68</v>
      </c>
      <c r="B76" s="7" t="s">
        <v>309</v>
      </c>
      <c r="C76" s="23" t="s">
        <v>134</v>
      </c>
      <c r="D76" s="7" t="s">
        <v>310</v>
      </c>
      <c r="E76" s="7" t="s">
        <v>42</v>
      </c>
      <c r="F76" s="7" t="s">
        <v>78</v>
      </c>
      <c r="G76" s="7" t="s">
        <v>79</v>
      </c>
      <c r="H76" s="7"/>
      <c r="I76" s="11">
        <f t="shared" si="0"/>
        <v>40</v>
      </c>
      <c r="J76" s="11">
        <v>40</v>
      </c>
      <c r="K76" s="11"/>
      <c r="L76" s="11"/>
      <c r="M76" s="7" t="s">
        <v>136</v>
      </c>
      <c r="N76" s="7" t="s">
        <v>311</v>
      </c>
      <c r="O76" s="7" t="s">
        <v>47</v>
      </c>
      <c r="P76" s="7"/>
    </row>
    <row r="77" spans="1:16" s="3" customFormat="1" ht="67.5">
      <c r="A77" s="7">
        <f t="shared" si="1"/>
        <v>69</v>
      </c>
      <c r="B77" s="7" t="s">
        <v>312</v>
      </c>
      <c r="C77" s="7" t="s">
        <v>313</v>
      </c>
      <c r="D77" s="7" t="s">
        <v>314</v>
      </c>
      <c r="E77" s="7" t="s">
        <v>42</v>
      </c>
      <c r="F77" s="7" t="s">
        <v>78</v>
      </c>
      <c r="G77" s="7" t="s">
        <v>79</v>
      </c>
      <c r="H77" s="7"/>
      <c r="I77" s="11">
        <f t="shared" si="0"/>
        <v>40</v>
      </c>
      <c r="J77" s="11">
        <v>40</v>
      </c>
      <c r="K77" s="11"/>
      <c r="L77" s="11"/>
      <c r="M77" s="7" t="s">
        <v>315</v>
      </c>
      <c r="N77" s="7" t="s">
        <v>316</v>
      </c>
      <c r="O77" s="7" t="s">
        <v>47</v>
      </c>
      <c r="P77" s="7"/>
    </row>
    <row r="78" spans="1:16" s="3" customFormat="1" ht="40.5">
      <c r="A78" s="7">
        <f t="shared" si="1"/>
        <v>70</v>
      </c>
      <c r="B78" s="7" t="s">
        <v>317</v>
      </c>
      <c r="C78" s="7" t="s">
        <v>318</v>
      </c>
      <c r="D78" s="7" t="s">
        <v>319</v>
      </c>
      <c r="E78" s="7" t="s">
        <v>42</v>
      </c>
      <c r="F78" s="7" t="s">
        <v>78</v>
      </c>
      <c r="G78" s="7" t="s">
        <v>79</v>
      </c>
      <c r="H78" s="7"/>
      <c r="I78" s="11">
        <f t="shared" si="0"/>
        <v>16</v>
      </c>
      <c r="J78" s="11">
        <v>16</v>
      </c>
      <c r="K78" s="11"/>
      <c r="L78" s="11"/>
      <c r="M78" s="7" t="s">
        <v>320</v>
      </c>
      <c r="N78" s="7" t="s">
        <v>321</v>
      </c>
      <c r="O78" s="7" t="s">
        <v>47</v>
      </c>
      <c r="P78" s="7"/>
    </row>
    <row r="79" spans="1:16" s="3" customFormat="1" ht="40.5">
      <c r="A79" s="7">
        <f t="shared" si="1"/>
        <v>71</v>
      </c>
      <c r="B79" s="7" t="s">
        <v>322</v>
      </c>
      <c r="C79" s="7" t="s">
        <v>323</v>
      </c>
      <c r="D79" s="7" t="s">
        <v>324</v>
      </c>
      <c r="E79" s="7" t="s">
        <v>42</v>
      </c>
      <c r="F79" s="7" t="s">
        <v>78</v>
      </c>
      <c r="G79" s="7" t="s">
        <v>79</v>
      </c>
      <c r="H79" s="7"/>
      <c r="I79" s="11">
        <f t="shared" si="0"/>
        <v>24</v>
      </c>
      <c r="J79" s="11">
        <v>24</v>
      </c>
      <c r="K79" s="11"/>
      <c r="L79" s="11"/>
      <c r="M79" s="7" t="s">
        <v>325</v>
      </c>
      <c r="N79" s="7" t="s">
        <v>326</v>
      </c>
      <c r="O79" s="7" t="s">
        <v>47</v>
      </c>
      <c r="P79" s="7"/>
    </row>
    <row r="80" spans="1:16" s="3" customFormat="1" ht="27">
      <c r="A80" s="7">
        <f t="shared" si="1"/>
        <v>72</v>
      </c>
      <c r="B80" s="7" t="s">
        <v>327</v>
      </c>
      <c r="C80" s="7" t="s">
        <v>323</v>
      </c>
      <c r="D80" s="7" t="s">
        <v>328</v>
      </c>
      <c r="E80" s="7" t="s">
        <v>42</v>
      </c>
      <c r="F80" s="7" t="s">
        <v>78</v>
      </c>
      <c r="G80" s="7" t="s">
        <v>79</v>
      </c>
      <c r="H80" s="7"/>
      <c r="I80" s="11">
        <f aca="true" t="shared" si="2" ref="I80:I87">SUM(J80:L80)</f>
        <v>24</v>
      </c>
      <c r="J80" s="11">
        <v>24</v>
      </c>
      <c r="K80" s="11"/>
      <c r="L80" s="11"/>
      <c r="M80" s="7" t="s">
        <v>329</v>
      </c>
      <c r="N80" s="7" t="s">
        <v>330</v>
      </c>
      <c r="O80" s="7" t="s">
        <v>47</v>
      </c>
      <c r="P80" s="7"/>
    </row>
    <row r="81" spans="1:16" s="3" customFormat="1" ht="27">
      <c r="A81" s="7">
        <f aca="true" t="shared" si="3" ref="A81:A87">A80+1</f>
        <v>73</v>
      </c>
      <c r="B81" s="7" t="s">
        <v>331</v>
      </c>
      <c r="C81" s="7" t="s">
        <v>332</v>
      </c>
      <c r="D81" s="7" t="s">
        <v>333</v>
      </c>
      <c r="E81" s="7" t="s">
        <v>42</v>
      </c>
      <c r="F81" s="7" t="s">
        <v>78</v>
      </c>
      <c r="G81" s="7" t="s">
        <v>79</v>
      </c>
      <c r="H81" s="7"/>
      <c r="I81" s="11">
        <f t="shared" si="2"/>
        <v>4</v>
      </c>
      <c r="J81" s="11">
        <v>4</v>
      </c>
      <c r="K81" s="11"/>
      <c r="L81" s="11"/>
      <c r="M81" s="7" t="s">
        <v>334</v>
      </c>
      <c r="N81" s="7" t="s">
        <v>335</v>
      </c>
      <c r="O81" s="7" t="s">
        <v>47</v>
      </c>
      <c r="P81" s="7"/>
    </row>
    <row r="82" spans="1:16" s="3" customFormat="1" ht="40.5">
      <c r="A82" s="7">
        <f t="shared" si="3"/>
        <v>74</v>
      </c>
      <c r="B82" s="7" t="s">
        <v>336</v>
      </c>
      <c r="C82" s="7" t="s">
        <v>323</v>
      </c>
      <c r="D82" s="7" t="s">
        <v>337</v>
      </c>
      <c r="E82" s="7" t="s">
        <v>42</v>
      </c>
      <c r="F82" s="7" t="s">
        <v>78</v>
      </c>
      <c r="G82" s="7" t="s">
        <v>79</v>
      </c>
      <c r="H82" s="7"/>
      <c r="I82" s="11">
        <f t="shared" si="2"/>
        <v>24</v>
      </c>
      <c r="J82" s="11">
        <v>24</v>
      </c>
      <c r="K82" s="11"/>
      <c r="L82" s="11"/>
      <c r="M82" s="7" t="s">
        <v>325</v>
      </c>
      <c r="N82" s="7" t="s">
        <v>338</v>
      </c>
      <c r="O82" s="7" t="s">
        <v>47</v>
      </c>
      <c r="P82" s="7"/>
    </row>
    <row r="83" spans="1:16" s="3" customFormat="1" ht="40.5">
      <c r="A83" s="7">
        <f t="shared" si="3"/>
        <v>75</v>
      </c>
      <c r="B83" s="7" t="s">
        <v>339</v>
      </c>
      <c r="C83" s="7" t="s">
        <v>323</v>
      </c>
      <c r="D83" s="7" t="s">
        <v>340</v>
      </c>
      <c r="E83" s="7" t="s">
        <v>42</v>
      </c>
      <c r="F83" s="7" t="s">
        <v>78</v>
      </c>
      <c r="G83" s="7" t="s">
        <v>79</v>
      </c>
      <c r="H83" s="7"/>
      <c r="I83" s="11">
        <f t="shared" si="2"/>
        <v>12</v>
      </c>
      <c r="J83" s="11">
        <v>12</v>
      </c>
      <c r="K83" s="11"/>
      <c r="L83" s="11"/>
      <c r="M83" s="7" t="s">
        <v>325</v>
      </c>
      <c r="N83" s="7" t="s">
        <v>341</v>
      </c>
      <c r="O83" s="7" t="s">
        <v>47</v>
      </c>
      <c r="P83" s="7"/>
    </row>
    <row r="84" spans="1:16" s="3" customFormat="1" ht="40.5">
      <c r="A84" s="7">
        <f t="shared" si="3"/>
        <v>76</v>
      </c>
      <c r="B84" s="7" t="s">
        <v>342</v>
      </c>
      <c r="C84" s="7" t="s">
        <v>169</v>
      </c>
      <c r="D84" s="7" t="s">
        <v>343</v>
      </c>
      <c r="E84" s="7" t="s">
        <v>42</v>
      </c>
      <c r="F84" s="7" t="s">
        <v>78</v>
      </c>
      <c r="G84" s="7" t="s">
        <v>79</v>
      </c>
      <c r="H84" s="7"/>
      <c r="I84" s="11">
        <f t="shared" si="2"/>
        <v>12</v>
      </c>
      <c r="J84" s="11">
        <v>12</v>
      </c>
      <c r="K84" s="11"/>
      <c r="L84" s="11"/>
      <c r="M84" s="7" t="s">
        <v>171</v>
      </c>
      <c r="N84" s="7" t="s">
        <v>344</v>
      </c>
      <c r="O84" s="7" t="s">
        <v>47</v>
      </c>
      <c r="P84" s="7"/>
    </row>
    <row r="85" spans="1:16" s="3" customFormat="1" ht="40.5">
      <c r="A85" s="7">
        <f t="shared" si="3"/>
        <v>77</v>
      </c>
      <c r="B85" s="7" t="s">
        <v>345</v>
      </c>
      <c r="C85" s="7" t="s">
        <v>185</v>
      </c>
      <c r="D85" s="7" t="s">
        <v>346</v>
      </c>
      <c r="E85" s="7" t="s">
        <v>42</v>
      </c>
      <c r="F85" s="7" t="s">
        <v>78</v>
      </c>
      <c r="G85" s="7" t="s">
        <v>79</v>
      </c>
      <c r="H85" s="7"/>
      <c r="I85" s="11">
        <f t="shared" si="2"/>
        <v>12</v>
      </c>
      <c r="J85" s="11">
        <v>12</v>
      </c>
      <c r="K85" s="11"/>
      <c r="L85" s="11"/>
      <c r="M85" s="7" t="s">
        <v>187</v>
      </c>
      <c r="N85" s="7" t="s">
        <v>347</v>
      </c>
      <c r="O85" s="7" t="s">
        <v>47</v>
      </c>
      <c r="P85" s="7"/>
    </row>
    <row r="86" spans="1:16" s="3" customFormat="1" ht="40.5">
      <c r="A86" s="7">
        <f t="shared" si="3"/>
        <v>78</v>
      </c>
      <c r="B86" s="7" t="s">
        <v>348</v>
      </c>
      <c r="C86" s="7" t="s">
        <v>174</v>
      </c>
      <c r="D86" s="7" t="s">
        <v>349</v>
      </c>
      <c r="E86" s="7" t="s">
        <v>42</v>
      </c>
      <c r="F86" s="7" t="s">
        <v>78</v>
      </c>
      <c r="G86" s="7" t="s">
        <v>79</v>
      </c>
      <c r="H86" s="7"/>
      <c r="I86" s="11">
        <f t="shared" si="2"/>
        <v>8</v>
      </c>
      <c r="J86" s="11">
        <v>8</v>
      </c>
      <c r="K86" s="11"/>
      <c r="L86" s="11"/>
      <c r="M86" s="7" t="s">
        <v>176</v>
      </c>
      <c r="N86" s="7" t="s">
        <v>350</v>
      </c>
      <c r="O86" s="7" t="s">
        <v>47</v>
      </c>
      <c r="P86" s="7"/>
    </row>
    <row r="87" spans="1:16" s="3" customFormat="1" ht="40.5">
      <c r="A87" s="7">
        <f t="shared" si="3"/>
        <v>79</v>
      </c>
      <c r="B87" s="7" t="s">
        <v>351</v>
      </c>
      <c r="C87" s="7" t="s">
        <v>200</v>
      </c>
      <c r="D87" s="7" t="s">
        <v>352</v>
      </c>
      <c r="E87" s="7" t="s">
        <v>42</v>
      </c>
      <c r="F87" s="7" t="s">
        <v>78</v>
      </c>
      <c r="G87" s="7" t="s">
        <v>79</v>
      </c>
      <c r="H87" s="7"/>
      <c r="I87" s="11">
        <f t="shared" si="2"/>
        <v>32</v>
      </c>
      <c r="J87" s="11">
        <v>32</v>
      </c>
      <c r="K87" s="11"/>
      <c r="L87" s="11"/>
      <c r="M87" s="7" t="s">
        <v>202</v>
      </c>
      <c r="N87" s="7" t="s">
        <v>353</v>
      </c>
      <c r="O87" s="7" t="s">
        <v>47</v>
      </c>
      <c r="P87" s="7"/>
    </row>
    <row r="88" spans="1:16" s="16" customFormat="1" ht="13.5">
      <c r="A88" s="22"/>
      <c r="B88" s="54" t="s">
        <v>354</v>
      </c>
      <c r="C88" s="54"/>
      <c r="D88" s="54"/>
      <c r="E88" s="54"/>
      <c r="F88" s="54"/>
      <c r="G88" s="22"/>
      <c r="H88" s="22"/>
      <c r="I88" s="27">
        <f>SUM(I16:I87)</f>
        <v>3956.7999999999997</v>
      </c>
      <c r="J88" s="27">
        <f>SUM(J16:J87)</f>
        <v>3956.7999999999997</v>
      </c>
      <c r="K88" s="25"/>
      <c r="L88" s="25"/>
      <c r="M88" s="26"/>
      <c r="N88" s="22"/>
      <c r="O88" s="26"/>
      <c r="P88" s="22"/>
    </row>
    <row r="89" spans="1:16" s="3" customFormat="1" ht="40.5">
      <c r="A89" s="7">
        <v>80</v>
      </c>
      <c r="B89" s="7" t="s">
        <v>355</v>
      </c>
      <c r="C89" s="7" t="s">
        <v>356</v>
      </c>
      <c r="D89" s="7" t="s">
        <v>357</v>
      </c>
      <c r="E89" s="7" t="s">
        <v>42</v>
      </c>
      <c r="F89" s="7" t="s">
        <v>358</v>
      </c>
      <c r="G89" s="7" t="s">
        <v>359</v>
      </c>
      <c r="H89" s="7"/>
      <c r="I89" s="11">
        <f aca="true" t="shared" si="4" ref="I89:I100">SUM(J89:L89)</f>
        <v>112</v>
      </c>
      <c r="J89" s="11"/>
      <c r="K89" s="11">
        <v>112</v>
      </c>
      <c r="L89" s="11"/>
      <c r="M89" s="7" t="s">
        <v>360</v>
      </c>
      <c r="N89" s="7" t="s">
        <v>361</v>
      </c>
      <c r="O89" s="7" t="s">
        <v>47</v>
      </c>
      <c r="P89" s="7"/>
    </row>
    <row r="90" spans="1:16" s="3" customFormat="1" ht="27">
      <c r="A90" s="7">
        <f aca="true" t="shared" si="5" ref="A90:A100">A89+1</f>
        <v>81</v>
      </c>
      <c r="B90" s="7" t="s">
        <v>362</v>
      </c>
      <c r="C90" s="7" t="s">
        <v>363</v>
      </c>
      <c r="D90" s="7" t="s">
        <v>364</v>
      </c>
      <c r="E90" s="7" t="s">
        <v>42</v>
      </c>
      <c r="F90" s="7" t="s">
        <v>358</v>
      </c>
      <c r="G90" s="7" t="s">
        <v>359</v>
      </c>
      <c r="H90" s="7"/>
      <c r="I90" s="11">
        <f t="shared" si="4"/>
        <v>160</v>
      </c>
      <c r="J90" s="11"/>
      <c r="K90" s="11">
        <v>160</v>
      </c>
      <c r="L90" s="11"/>
      <c r="M90" s="7" t="s">
        <v>365</v>
      </c>
      <c r="N90" s="7" t="s">
        <v>366</v>
      </c>
      <c r="O90" s="7" t="s">
        <v>47</v>
      </c>
      <c r="P90" s="7"/>
    </row>
    <row r="91" spans="1:16" s="3" customFormat="1" ht="40.5">
      <c r="A91" s="7">
        <f t="shared" si="5"/>
        <v>82</v>
      </c>
      <c r="B91" s="7" t="s">
        <v>367</v>
      </c>
      <c r="C91" s="7" t="s">
        <v>363</v>
      </c>
      <c r="D91" s="7" t="s">
        <v>368</v>
      </c>
      <c r="E91" s="7" t="s">
        <v>42</v>
      </c>
      <c r="F91" s="7" t="s">
        <v>358</v>
      </c>
      <c r="G91" s="7" t="s">
        <v>359</v>
      </c>
      <c r="H91" s="7"/>
      <c r="I91" s="11">
        <f t="shared" si="4"/>
        <v>48</v>
      </c>
      <c r="J91" s="11"/>
      <c r="K91" s="11">
        <v>48</v>
      </c>
      <c r="L91" s="11"/>
      <c r="M91" s="7" t="s">
        <v>365</v>
      </c>
      <c r="N91" s="7" t="s">
        <v>369</v>
      </c>
      <c r="O91" s="7" t="s">
        <v>47</v>
      </c>
      <c r="P91" s="7"/>
    </row>
    <row r="92" spans="1:16" s="3" customFormat="1" ht="54">
      <c r="A92" s="7">
        <f t="shared" si="5"/>
        <v>83</v>
      </c>
      <c r="B92" s="7" t="s">
        <v>370</v>
      </c>
      <c r="C92" s="7" t="s">
        <v>363</v>
      </c>
      <c r="D92" s="7" t="s">
        <v>371</v>
      </c>
      <c r="E92" s="7" t="s">
        <v>42</v>
      </c>
      <c r="F92" s="7" t="s">
        <v>358</v>
      </c>
      <c r="G92" s="7" t="s">
        <v>359</v>
      </c>
      <c r="H92" s="7"/>
      <c r="I92" s="11">
        <f t="shared" si="4"/>
        <v>840</v>
      </c>
      <c r="J92" s="11">
        <v>300</v>
      </c>
      <c r="K92" s="11">
        <v>540</v>
      </c>
      <c r="L92" s="11"/>
      <c r="M92" s="7" t="s">
        <v>365</v>
      </c>
      <c r="N92" s="7" t="s">
        <v>372</v>
      </c>
      <c r="O92" s="7" t="s">
        <v>47</v>
      </c>
      <c r="P92" s="7"/>
    </row>
    <row r="93" spans="1:16" s="3" customFormat="1" ht="27">
      <c r="A93" s="7">
        <f t="shared" si="5"/>
        <v>84</v>
      </c>
      <c r="B93" s="7" t="s">
        <v>373</v>
      </c>
      <c r="C93" s="7" t="s">
        <v>363</v>
      </c>
      <c r="D93" s="7" t="s">
        <v>374</v>
      </c>
      <c r="E93" s="7" t="s">
        <v>42</v>
      </c>
      <c r="F93" s="7" t="s">
        <v>358</v>
      </c>
      <c r="G93" s="7" t="s">
        <v>359</v>
      </c>
      <c r="H93" s="7"/>
      <c r="I93" s="11">
        <f t="shared" si="4"/>
        <v>8</v>
      </c>
      <c r="J93" s="11"/>
      <c r="K93" s="11">
        <v>8</v>
      </c>
      <c r="L93" s="11"/>
      <c r="M93" s="7" t="s">
        <v>365</v>
      </c>
      <c r="N93" s="7" t="s">
        <v>375</v>
      </c>
      <c r="O93" s="7" t="s">
        <v>47</v>
      </c>
      <c r="P93" s="7"/>
    </row>
    <row r="94" spans="1:16" s="3" customFormat="1" ht="27">
      <c r="A94" s="7">
        <f t="shared" si="5"/>
        <v>85</v>
      </c>
      <c r="B94" s="7" t="s">
        <v>376</v>
      </c>
      <c r="C94" s="7" t="s">
        <v>377</v>
      </c>
      <c r="D94" s="7" t="s">
        <v>378</v>
      </c>
      <c r="E94" s="7" t="s">
        <v>42</v>
      </c>
      <c r="F94" s="7" t="s">
        <v>358</v>
      </c>
      <c r="G94" s="7" t="s">
        <v>359</v>
      </c>
      <c r="H94" s="7"/>
      <c r="I94" s="11">
        <f t="shared" si="4"/>
        <v>48</v>
      </c>
      <c r="J94" s="11"/>
      <c r="K94" s="11">
        <v>48</v>
      </c>
      <c r="L94" s="11"/>
      <c r="M94" s="7" t="s">
        <v>379</v>
      </c>
      <c r="N94" s="7" t="s">
        <v>380</v>
      </c>
      <c r="O94" s="7" t="s">
        <v>47</v>
      </c>
      <c r="P94" s="7"/>
    </row>
    <row r="95" spans="1:16" s="3" customFormat="1" ht="40.5">
      <c r="A95" s="7">
        <f t="shared" si="5"/>
        <v>86</v>
      </c>
      <c r="B95" s="7" t="s">
        <v>381</v>
      </c>
      <c r="C95" s="7" t="s">
        <v>382</v>
      </c>
      <c r="D95" s="7" t="s">
        <v>383</v>
      </c>
      <c r="E95" s="7" t="s">
        <v>42</v>
      </c>
      <c r="F95" s="7" t="s">
        <v>358</v>
      </c>
      <c r="G95" s="7" t="s">
        <v>359</v>
      </c>
      <c r="H95" s="7"/>
      <c r="I95" s="11">
        <f t="shared" si="4"/>
        <v>144</v>
      </c>
      <c r="J95" s="11"/>
      <c r="K95" s="11">
        <v>144</v>
      </c>
      <c r="L95" s="11"/>
      <c r="M95" s="7" t="s">
        <v>384</v>
      </c>
      <c r="N95" s="7" t="s">
        <v>385</v>
      </c>
      <c r="O95" s="7" t="s">
        <v>47</v>
      </c>
      <c r="P95" s="7"/>
    </row>
    <row r="96" spans="1:16" s="3" customFormat="1" ht="40.5">
      <c r="A96" s="7">
        <f t="shared" si="5"/>
        <v>87</v>
      </c>
      <c r="B96" s="7" t="s">
        <v>386</v>
      </c>
      <c r="C96" s="7" t="s">
        <v>387</v>
      </c>
      <c r="D96" s="7" t="s">
        <v>388</v>
      </c>
      <c r="E96" s="7" t="s">
        <v>42</v>
      </c>
      <c r="F96" s="7" t="s">
        <v>358</v>
      </c>
      <c r="G96" s="7" t="s">
        <v>359</v>
      </c>
      <c r="H96" s="7"/>
      <c r="I96" s="11">
        <f t="shared" si="4"/>
        <v>16</v>
      </c>
      <c r="J96" s="11"/>
      <c r="K96" s="11">
        <v>16</v>
      </c>
      <c r="L96" s="11"/>
      <c r="M96" s="7" t="s">
        <v>389</v>
      </c>
      <c r="N96" s="7" t="s">
        <v>390</v>
      </c>
      <c r="O96" s="7" t="s">
        <v>47</v>
      </c>
      <c r="P96" s="7"/>
    </row>
    <row r="97" spans="1:16" s="3" customFormat="1" ht="40.5">
      <c r="A97" s="7">
        <f t="shared" si="5"/>
        <v>88</v>
      </c>
      <c r="B97" s="7" t="s">
        <v>391</v>
      </c>
      <c r="C97" s="7" t="s">
        <v>392</v>
      </c>
      <c r="D97" s="7" t="s">
        <v>393</v>
      </c>
      <c r="E97" s="7" t="s">
        <v>42</v>
      </c>
      <c r="F97" s="7" t="s">
        <v>358</v>
      </c>
      <c r="G97" s="7" t="s">
        <v>359</v>
      </c>
      <c r="H97" s="7"/>
      <c r="I97" s="11">
        <f t="shared" si="4"/>
        <v>48</v>
      </c>
      <c r="J97" s="11"/>
      <c r="K97" s="11">
        <v>48</v>
      </c>
      <c r="L97" s="11"/>
      <c r="M97" s="7" t="s">
        <v>394</v>
      </c>
      <c r="N97" s="7" t="s">
        <v>395</v>
      </c>
      <c r="O97" s="7" t="s">
        <v>47</v>
      </c>
      <c r="P97" s="7"/>
    </row>
    <row r="98" spans="1:16" s="3" customFormat="1" ht="27">
      <c r="A98" s="7">
        <f t="shared" si="5"/>
        <v>89</v>
      </c>
      <c r="B98" s="7" t="s">
        <v>396</v>
      </c>
      <c r="C98" s="7" t="s">
        <v>397</v>
      </c>
      <c r="D98" s="7" t="s">
        <v>398</v>
      </c>
      <c r="E98" s="7" t="s">
        <v>42</v>
      </c>
      <c r="F98" s="7" t="s">
        <v>358</v>
      </c>
      <c r="G98" s="7" t="s">
        <v>359</v>
      </c>
      <c r="H98" s="7"/>
      <c r="I98" s="11">
        <f t="shared" si="4"/>
        <v>24</v>
      </c>
      <c r="J98" s="11"/>
      <c r="K98" s="11">
        <v>24</v>
      </c>
      <c r="L98" s="11"/>
      <c r="M98" s="7" t="s">
        <v>399</v>
      </c>
      <c r="N98" s="7" t="s">
        <v>400</v>
      </c>
      <c r="O98" s="7" t="s">
        <v>47</v>
      </c>
      <c r="P98" s="7"/>
    </row>
    <row r="99" spans="1:16" s="3" customFormat="1" ht="81">
      <c r="A99" s="7">
        <f t="shared" si="5"/>
        <v>90</v>
      </c>
      <c r="B99" s="7" t="s">
        <v>401</v>
      </c>
      <c r="C99" s="7" t="s">
        <v>402</v>
      </c>
      <c r="D99" s="7" t="s">
        <v>403</v>
      </c>
      <c r="E99" s="7" t="s">
        <v>42</v>
      </c>
      <c r="F99" s="7" t="s">
        <v>358</v>
      </c>
      <c r="G99" s="7" t="s">
        <v>359</v>
      </c>
      <c r="H99" s="7"/>
      <c r="I99" s="11">
        <f t="shared" si="4"/>
        <v>160</v>
      </c>
      <c r="J99" s="11"/>
      <c r="K99" s="11">
        <v>160</v>
      </c>
      <c r="L99" s="11"/>
      <c r="M99" s="7" t="s">
        <v>404</v>
      </c>
      <c r="N99" s="7" t="s">
        <v>405</v>
      </c>
      <c r="O99" s="7" t="s">
        <v>47</v>
      </c>
      <c r="P99" s="7"/>
    </row>
    <row r="100" spans="1:16" s="3" customFormat="1" ht="27">
      <c r="A100" s="7">
        <f t="shared" si="5"/>
        <v>91</v>
      </c>
      <c r="B100" s="7" t="s">
        <v>406</v>
      </c>
      <c r="C100" s="7" t="s">
        <v>407</v>
      </c>
      <c r="D100" s="7" t="s">
        <v>408</v>
      </c>
      <c r="E100" s="7" t="s">
        <v>42</v>
      </c>
      <c r="F100" s="7" t="s">
        <v>358</v>
      </c>
      <c r="G100" s="7" t="s">
        <v>359</v>
      </c>
      <c r="H100" s="7"/>
      <c r="I100" s="11">
        <f t="shared" si="4"/>
        <v>152</v>
      </c>
      <c r="J100" s="11"/>
      <c r="K100" s="11">
        <v>152</v>
      </c>
      <c r="L100" s="11"/>
      <c r="M100" s="7" t="s">
        <v>409</v>
      </c>
      <c r="N100" s="7" t="s">
        <v>410</v>
      </c>
      <c r="O100" s="7" t="s">
        <v>47</v>
      </c>
      <c r="P100" s="7"/>
    </row>
    <row r="101" spans="1:16" s="16" customFormat="1" ht="13.5">
      <c r="A101" s="22"/>
      <c r="B101" s="54" t="s">
        <v>411</v>
      </c>
      <c r="C101" s="54"/>
      <c r="D101" s="54"/>
      <c r="E101" s="54"/>
      <c r="F101" s="54"/>
      <c r="G101" s="22"/>
      <c r="H101" s="22"/>
      <c r="I101" s="25">
        <f>SUM(I89:I100)</f>
        <v>1760</v>
      </c>
      <c r="J101" s="25"/>
      <c r="K101" s="25">
        <f>SUM(K89:K100)</f>
        <v>1460</v>
      </c>
      <c r="L101" s="25"/>
      <c r="M101" s="26"/>
      <c r="N101" s="22"/>
      <c r="O101" s="26"/>
      <c r="P101" s="22"/>
    </row>
    <row r="102" spans="1:16" s="3" customFormat="1" ht="67.5">
      <c r="A102" s="7">
        <v>92</v>
      </c>
      <c r="B102" s="7" t="s">
        <v>412</v>
      </c>
      <c r="C102" s="7" t="s">
        <v>413</v>
      </c>
      <c r="D102" s="7" t="s">
        <v>414</v>
      </c>
      <c r="E102" s="7" t="s">
        <v>42</v>
      </c>
      <c r="F102" s="7" t="s">
        <v>415</v>
      </c>
      <c r="G102" s="7" t="s">
        <v>416</v>
      </c>
      <c r="H102" s="7" t="s">
        <v>417</v>
      </c>
      <c r="I102" s="11">
        <f aca="true" t="shared" si="6" ref="I102:I117">SUM(J102:L102)</f>
        <v>144</v>
      </c>
      <c r="J102" s="11">
        <v>144</v>
      </c>
      <c r="K102" s="11"/>
      <c r="L102" s="11"/>
      <c r="M102" s="7" t="s">
        <v>418</v>
      </c>
      <c r="N102" s="7" t="s">
        <v>419</v>
      </c>
      <c r="O102" s="7" t="s">
        <v>47</v>
      </c>
      <c r="P102" s="7"/>
    </row>
    <row r="103" spans="1:16" s="3" customFormat="1" ht="54">
      <c r="A103" s="7">
        <f aca="true" t="shared" si="7" ref="A103:A117">A102+1</f>
        <v>93</v>
      </c>
      <c r="B103" s="7" t="s">
        <v>420</v>
      </c>
      <c r="C103" s="7" t="s">
        <v>413</v>
      </c>
      <c r="D103" s="7" t="s">
        <v>421</v>
      </c>
      <c r="E103" s="7" t="s">
        <v>42</v>
      </c>
      <c r="F103" s="7" t="s">
        <v>415</v>
      </c>
      <c r="G103" s="7" t="s">
        <v>416</v>
      </c>
      <c r="H103" s="7" t="s">
        <v>417</v>
      </c>
      <c r="I103" s="11">
        <f t="shared" si="6"/>
        <v>144</v>
      </c>
      <c r="J103" s="11">
        <v>144</v>
      </c>
      <c r="K103" s="11"/>
      <c r="L103" s="11"/>
      <c r="M103" s="7" t="s">
        <v>422</v>
      </c>
      <c r="N103" s="7" t="s">
        <v>423</v>
      </c>
      <c r="O103" s="7" t="s">
        <v>47</v>
      </c>
      <c r="P103" s="7"/>
    </row>
    <row r="104" spans="1:16" s="3" customFormat="1" ht="40.5">
      <c r="A104" s="7">
        <f t="shared" si="7"/>
        <v>94</v>
      </c>
      <c r="B104" s="7" t="s">
        <v>424</v>
      </c>
      <c r="C104" s="7" t="s">
        <v>413</v>
      </c>
      <c r="D104" s="7" t="s">
        <v>425</v>
      </c>
      <c r="E104" s="7" t="s">
        <v>42</v>
      </c>
      <c r="F104" s="7" t="s">
        <v>415</v>
      </c>
      <c r="G104" s="7" t="s">
        <v>416</v>
      </c>
      <c r="H104" s="7" t="s">
        <v>417</v>
      </c>
      <c r="I104" s="11">
        <f t="shared" si="6"/>
        <v>96</v>
      </c>
      <c r="J104" s="11">
        <v>96</v>
      </c>
      <c r="K104" s="11"/>
      <c r="L104" s="11"/>
      <c r="M104" s="7" t="s">
        <v>426</v>
      </c>
      <c r="N104" s="7" t="s">
        <v>427</v>
      </c>
      <c r="O104" s="7" t="s">
        <v>47</v>
      </c>
      <c r="P104" s="7"/>
    </row>
    <row r="105" spans="1:16" s="3" customFormat="1" ht="40.5">
      <c r="A105" s="7">
        <f t="shared" si="7"/>
        <v>95</v>
      </c>
      <c r="B105" s="7" t="s">
        <v>428</v>
      </c>
      <c r="C105" s="7" t="s">
        <v>429</v>
      </c>
      <c r="D105" s="7" t="s">
        <v>430</v>
      </c>
      <c r="E105" s="7" t="s">
        <v>42</v>
      </c>
      <c r="F105" s="7" t="s">
        <v>415</v>
      </c>
      <c r="G105" s="7" t="s">
        <v>416</v>
      </c>
      <c r="H105" s="7" t="s">
        <v>417</v>
      </c>
      <c r="I105" s="11">
        <f t="shared" si="6"/>
        <v>76.8</v>
      </c>
      <c r="J105" s="11">
        <v>76.8</v>
      </c>
      <c r="K105" s="11"/>
      <c r="L105" s="11"/>
      <c r="M105" s="7" t="s">
        <v>431</v>
      </c>
      <c r="N105" s="7" t="s">
        <v>432</v>
      </c>
      <c r="O105" s="7" t="s">
        <v>47</v>
      </c>
      <c r="P105" s="7"/>
    </row>
    <row r="106" spans="1:16" s="3" customFormat="1" ht="40.5">
      <c r="A106" s="7">
        <f t="shared" si="7"/>
        <v>96</v>
      </c>
      <c r="B106" s="7" t="s">
        <v>433</v>
      </c>
      <c r="C106" s="7" t="s">
        <v>429</v>
      </c>
      <c r="D106" s="7" t="s">
        <v>434</v>
      </c>
      <c r="E106" s="7" t="s">
        <v>42</v>
      </c>
      <c r="F106" s="7" t="s">
        <v>415</v>
      </c>
      <c r="G106" s="7" t="s">
        <v>416</v>
      </c>
      <c r="H106" s="7" t="s">
        <v>417</v>
      </c>
      <c r="I106" s="11">
        <f t="shared" si="6"/>
        <v>72</v>
      </c>
      <c r="J106" s="11">
        <v>72</v>
      </c>
      <c r="K106" s="11"/>
      <c r="L106" s="11"/>
      <c r="M106" s="7" t="s">
        <v>431</v>
      </c>
      <c r="N106" s="7" t="s">
        <v>435</v>
      </c>
      <c r="O106" s="7" t="s">
        <v>47</v>
      </c>
      <c r="P106" s="7"/>
    </row>
    <row r="107" spans="1:16" s="3" customFormat="1" ht="40.5">
      <c r="A107" s="7">
        <f t="shared" si="7"/>
        <v>97</v>
      </c>
      <c r="B107" s="7" t="s">
        <v>428</v>
      </c>
      <c r="C107" s="7" t="s">
        <v>436</v>
      </c>
      <c r="D107" s="7" t="s">
        <v>437</v>
      </c>
      <c r="E107" s="7" t="s">
        <v>42</v>
      </c>
      <c r="F107" s="7" t="s">
        <v>415</v>
      </c>
      <c r="G107" s="7" t="s">
        <v>416</v>
      </c>
      <c r="H107" s="7" t="s">
        <v>417</v>
      </c>
      <c r="I107" s="11">
        <f t="shared" si="6"/>
        <v>51.2</v>
      </c>
      <c r="J107" s="11">
        <v>51.2</v>
      </c>
      <c r="K107" s="11"/>
      <c r="L107" s="11"/>
      <c r="M107" s="7" t="s">
        <v>438</v>
      </c>
      <c r="N107" s="7" t="s">
        <v>439</v>
      </c>
      <c r="O107" s="7" t="s">
        <v>47</v>
      </c>
      <c r="P107" s="7"/>
    </row>
    <row r="108" spans="1:16" s="3" customFormat="1" ht="40.5">
      <c r="A108" s="7">
        <f t="shared" si="7"/>
        <v>98</v>
      </c>
      <c r="B108" s="7" t="s">
        <v>433</v>
      </c>
      <c r="C108" s="7" t="s">
        <v>436</v>
      </c>
      <c r="D108" s="7" t="s">
        <v>440</v>
      </c>
      <c r="E108" s="7" t="s">
        <v>42</v>
      </c>
      <c r="F108" s="7" t="s">
        <v>415</v>
      </c>
      <c r="G108" s="7" t="s">
        <v>416</v>
      </c>
      <c r="H108" s="7" t="s">
        <v>417</v>
      </c>
      <c r="I108" s="11">
        <f t="shared" si="6"/>
        <v>61.92</v>
      </c>
      <c r="J108" s="11">
        <v>61.92</v>
      </c>
      <c r="K108" s="11"/>
      <c r="L108" s="11"/>
      <c r="M108" s="7" t="s">
        <v>438</v>
      </c>
      <c r="N108" s="7" t="s">
        <v>441</v>
      </c>
      <c r="O108" s="7" t="s">
        <v>47</v>
      </c>
      <c r="P108" s="7"/>
    </row>
    <row r="109" spans="1:16" s="3" customFormat="1" ht="40.5">
      <c r="A109" s="7">
        <f t="shared" si="7"/>
        <v>99</v>
      </c>
      <c r="B109" s="7" t="s">
        <v>428</v>
      </c>
      <c r="C109" s="7" t="s">
        <v>442</v>
      </c>
      <c r="D109" s="7" t="s">
        <v>443</v>
      </c>
      <c r="E109" s="7" t="s">
        <v>42</v>
      </c>
      <c r="F109" s="7" t="s">
        <v>415</v>
      </c>
      <c r="G109" s="7" t="s">
        <v>416</v>
      </c>
      <c r="H109" s="7" t="s">
        <v>417</v>
      </c>
      <c r="I109" s="11">
        <f t="shared" si="6"/>
        <v>32.24</v>
      </c>
      <c r="J109" s="11">
        <v>32.24</v>
      </c>
      <c r="K109" s="11"/>
      <c r="L109" s="11"/>
      <c r="M109" s="7" t="s">
        <v>444</v>
      </c>
      <c r="N109" s="7" t="s">
        <v>445</v>
      </c>
      <c r="O109" s="7" t="s">
        <v>47</v>
      </c>
      <c r="P109" s="7"/>
    </row>
    <row r="110" spans="1:16" s="3" customFormat="1" ht="40.5">
      <c r="A110" s="7">
        <f t="shared" si="7"/>
        <v>100</v>
      </c>
      <c r="B110" s="7" t="s">
        <v>433</v>
      </c>
      <c r="C110" s="7" t="s">
        <v>442</v>
      </c>
      <c r="D110" s="7" t="s">
        <v>446</v>
      </c>
      <c r="E110" s="7" t="s">
        <v>42</v>
      </c>
      <c r="F110" s="7" t="s">
        <v>415</v>
      </c>
      <c r="G110" s="7" t="s">
        <v>416</v>
      </c>
      <c r="H110" s="7" t="s">
        <v>417</v>
      </c>
      <c r="I110" s="11">
        <f t="shared" si="6"/>
        <v>31.6</v>
      </c>
      <c r="J110" s="11">
        <v>31.6</v>
      </c>
      <c r="K110" s="11"/>
      <c r="L110" s="11"/>
      <c r="M110" s="7" t="s">
        <v>444</v>
      </c>
      <c r="N110" s="7" t="s">
        <v>447</v>
      </c>
      <c r="O110" s="7" t="s">
        <v>47</v>
      </c>
      <c r="P110" s="7"/>
    </row>
    <row r="111" spans="1:16" s="3" customFormat="1" ht="40.5">
      <c r="A111" s="7">
        <f t="shared" si="7"/>
        <v>101</v>
      </c>
      <c r="B111" s="7" t="s">
        <v>428</v>
      </c>
      <c r="C111" s="7" t="s">
        <v>448</v>
      </c>
      <c r="D111" s="7" t="s">
        <v>449</v>
      </c>
      <c r="E111" s="7" t="s">
        <v>42</v>
      </c>
      <c r="F111" s="7" t="s">
        <v>415</v>
      </c>
      <c r="G111" s="7" t="s">
        <v>416</v>
      </c>
      <c r="H111" s="7" t="s">
        <v>417</v>
      </c>
      <c r="I111" s="11">
        <f t="shared" si="6"/>
        <v>63.84</v>
      </c>
      <c r="J111" s="11">
        <v>63.84</v>
      </c>
      <c r="K111" s="11"/>
      <c r="L111" s="11"/>
      <c r="M111" s="7" t="s">
        <v>450</v>
      </c>
      <c r="N111" s="7" t="s">
        <v>451</v>
      </c>
      <c r="O111" s="7" t="s">
        <v>47</v>
      </c>
      <c r="P111" s="7"/>
    </row>
    <row r="112" spans="1:16" s="3" customFormat="1" ht="40.5">
      <c r="A112" s="7">
        <f t="shared" si="7"/>
        <v>102</v>
      </c>
      <c r="B112" s="7" t="s">
        <v>428</v>
      </c>
      <c r="C112" s="7" t="s">
        <v>452</v>
      </c>
      <c r="D112" s="7" t="s">
        <v>453</v>
      </c>
      <c r="E112" s="7" t="s">
        <v>42</v>
      </c>
      <c r="F112" s="7" t="s">
        <v>415</v>
      </c>
      <c r="G112" s="7" t="s">
        <v>416</v>
      </c>
      <c r="H112" s="7" t="s">
        <v>417</v>
      </c>
      <c r="I112" s="11">
        <f t="shared" si="6"/>
        <v>51.6</v>
      </c>
      <c r="J112" s="11">
        <v>51.6</v>
      </c>
      <c r="K112" s="11"/>
      <c r="L112" s="11"/>
      <c r="M112" s="7" t="s">
        <v>454</v>
      </c>
      <c r="N112" s="7" t="s">
        <v>455</v>
      </c>
      <c r="O112" s="7" t="s">
        <v>47</v>
      </c>
      <c r="P112" s="7"/>
    </row>
    <row r="113" spans="1:16" s="3" customFormat="1" ht="40.5">
      <c r="A113" s="7">
        <f t="shared" si="7"/>
        <v>103</v>
      </c>
      <c r="B113" s="7" t="s">
        <v>433</v>
      </c>
      <c r="C113" s="7" t="s">
        <v>452</v>
      </c>
      <c r="D113" s="7" t="s">
        <v>456</v>
      </c>
      <c r="E113" s="7" t="s">
        <v>42</v>
      </c>
      <c r="F113" s="7" t="s">
        <v>415</v>
      </c>
      <c r="G113" s="7" t="s">
        <v>416</v>
      </c>
      <c r="H113" s="7" t="s">
        <v>417</v>
      </c>
      <c r="I113" s="11">
        <f t="shared" si="6"/>
        <v>68.32</v>
      </c>
      <c r="J113" s="11">
        <v>68.32</v>
      </c>
      <c r="K113" s="11"/>
      <c r="L113" s="11"/>
      <c r="M113" s="7" t="s">
        <v>454</v>
      </c>
      <c r="N113" s="7" t="s">
        <v>457</v>
      </c>
      <c r="O113" s="7" t="s">
        <v>47</v>
      </c>
      <c r="P113" s="7"/>
    </row>
    <row r="114" spans="1:16" s="3" customFormat="1" ht="324">
      <c r="A114" s="7">
        <f t="shared" si="7"/>
        <v>104</v>
      </c>
      <c r="B114" s="7" t="s">
        <v>458</v>
      </c>
      <c r="C114" s="7" t="s">
        <v>459</v>
      </c>
      <c r="D114" s="7" t="s">
        <v>460</v>
      </c>
      <c r="E114" s="7" t="s">
        <v>42</v>
      </c>
      <c r="F114" s="7" t="s">
        <v>415</v>
      </c>
      <c r="G114" s="7" t="s">
        <v>416</v>
      </c>
      <c r="H114" s="7" t="s">
        <v>417</v>
      </c>
      <c r="I114" s="11">
        <f t="shared" si="6"/>
        <v>19.2</v>
      </c>
      <c r="J114" s="11">
        <v>19.2</v>
      </c>
      <c r="K114" s="11"/>
      <c r="L114" s="11"/>
      <c r="M114" s="7" t="s">
        <v>461</v>
      </c>
      <c r="N114" s="7" t="s">
        <v>462</v>
      </c>
      <c r="O114" s="7" t="s">
        <v>47</v>
      </c>
      <c r="P114" s="7"/>
    </row>
    <row r="115" spans="1:16" s="3" customFormat="1" ht="27">
      <c r="A115" s="7">
        <f t="shared" si="7"/>
        <v>105</v>
      </c>
      <c r="B115" s="7" t="s">
        <v>463</v>
      </c>
      <c r="C115" s="7" t="s">
        <v>464</v>
      </c>
      <c r="D115" s="7" t="s">
        <v>465</v>
      </c>
      <c r="E115" s="7" t="s">
        <v>42</v>
      </c>
      <c r="F115" s="7" t="s">
        <v>1291</v>
      </c>
      <c r="G115" s="7" t="s">
        <v>416</v>
      </c>
      <c r="H115" s="7" t="s">
        <v>417</v>
      </c>
      <c r="I115" s="11">
        <f t="shared" si="6"/>
        <v>8.64</v>
      </c>
      <c r="J115" s="11">
        <v>8.64</v>
      </c>
      <c r="K115" s="11"/>
      <c r="L115" s="11"/>
      <c r="M115" s="7" t="s">
        <v>466</v>
      </c>
      <c r="N115" s="7" t="s">
        <v>467</v>
      </c>
      <c r="O115" s="7" t="s">
        <v>47</v>
      </c>
      <c r="P115" s="7"/>
    </row>
    <row r="116" spans="1:16" s="3" customFormat="1" ht="27">
      <c r="A116" s="7">
        <f t="shared" si="7"/>
        <v>106</v>
      </c>
      <c r="B116" s="7" t="s">
        <v>468</v>
      </c>
      <c r="C116" s="7" t="s">
        <v>464</v>
      </c>
      <c r="D116" s="7" t="s">
        <v>469</v>
      </c>
      <c r="E116" s="7" t="s">
        <v>42</v>
      </c>
      <c r="F116" s="7" t="s">
        <v>415</v>
      </c>
      <c r="G116" s="7" t="s">
        <v>416</v>
      </c>
      <c r="H116" s="7" t="s">
        <v>417</v>
      </c>
      <c r="I116" s="11">
        <f t="shared" si="6"/>
        <v>16</v>
      </c>
      <c r="J116" s="11">
        <v>16</v>
      </c>
      <c r="K116" s="11"/>
      <c r="L116" s="11"/>
      <c r="M116" s="7" t="s">
        <v>470</v>
      </c>
      <c r="N116" s="7" t="s">
        <v>471</v>
      </c>
      <c r="O116" s="7" t="s">
        <v>47</v>
      </c>
      <c r="P116" s="7"/>
    </row>
    <row r="117" spans="1:16" s="3" customFormat="1" ht="27">
      <c r="A117" s="7">
        <f t="shared" si="7"/>
        <v>107</v>
      </c>
      <c r="B117" s="7" t="s">
        <v>472</v>
      </c>
      <c r="C117" s="7" t="s">
        <v>473</v>
      </c>
      <c r="D117" s="7" t="s">
        <v>474</v>
      </c>
      <c r="E117" s="7" t="s">
        <v>42</v>
      </c>
      <c r="F117" s="7" t="s">
        <v>415</v>
      </c>
      <c r="G117" s="7" t="s">
        <v>416</v>
      </c>
      <c r="H117" s="7" t="s">
        <v>417</v>
      </c>
      <c r="I117" s="11">
        <f t="shared" si="6"/>
        <v>16</v>
      </c>
      <c r="J117" s="11">
        <v>16</v>
      </c>
      <c r="K117" s="11"/>
      <c r="L117" s="11"/>
      <c r="M117" s="7" t="s">
        <v>475</v>
      </c>
      <c r="N117" s="7" t="s">
        <v>476</v>
      </c>
      <c r="O117" s="7" t="s">
        <v>47</v>
      </c>
      <c r="P117" s="7"/>
    </row>
    <row r="118" spans="1:16" s="16" customFormat="1" ht="13.5">
      <c r="A118" s="22"/>
      <c r="B118" s="54" t="s">
        <v>477</v>
      </c>
      <c r="C118" s="54"/>
      <c r="D118" s="54"/>
      <c r="E118" s="54"/>
      <c r="F118" s="54"/>
      <c r="G118" s="22"/>
      <c r="H118" s="22"/>
      <c r="I118" s="25">
        <f>SUM(I102:I117)</f>
        <v>953.36</v>
      </c>
      <c r="J118" s="25">
        <f>SUM(J102:J117)</f>
        <v>953.36</v>
      </c>
      <c r="K118" s="25"/>
      <c r="L118" s="25"/>
      <c r="M118" s="26"/>
      <c r="N118" s="22"/>
      <c r="O118" s="26"/>
      <c r="P118" s="22"/>
    </row>
    <row r="119" spans="1:16" s="3" customFormat="1" ht="40.5">
      <c r="A119" s="7">
        <v>108</v>
      </c>
      <c r="B119" s="7" t="s">
        <v>478</v>
      </c>
      <c r="C119" s="7" t="s">
        <v>479</v>
      </c>
      <c r="D119" s="7" t="s">
        <v>480</v>
      </c>
      <c r="E119" s="7" t="s">
        <v>42</v>
      </c>
      <c r="F119" s="7" t="s">
        <v>481</v>
      </c>
      <c r="G119" s="7" t="s">
        <v>482</v>
      </c>
      <c r="H119" s="7"/>
      <c r="I119" s="11">
        <f aca="true" t="shared" si="8" ref="I119:I128">SUM(K119:L119)</f>
        <v>240</v>
      </c>
      <c r="J119" s="7"/>
      <c r="K119" s="11">
        <v>240</v>
      </c>
      <c r="L119" s="11"/>
      <c r="M119" s="7" t="s">
        <v>483</v>
      </c>
      <c r="N119" s="7" t="s">
        <v>484</v>
      </c>
      <c r="O119" s="7" t="s">
        <v>485</v>
      </c>
      <c r="P119" s="56"/>
    </row>
    <row r="120" spans="1:16" s="3" customFormat="1" ht="40.5">
      <c r="A120" s="7">
        <f aca="true" t="shared" si="9" ref="A120:A128">A119+1</f>
        <v>109</v>
      </c>
      <c r="B120" s="7" t="s">
        <v>486</v>
      </c>
      <c r="C120" s="7" t="s">
        <v>487</v>
      </c>
      <c r="D120" s="7" t="s">
        <v>488</v>
      </c>
      <c r="E120" s="7" t="s">
        <v>42</v>
      </c>
      <c r="F120" s="7" t="s">
        <v>481</v>
      </c>
      <c r="G120" s="7" t="s">
        <v>482</v>
      </c>
      <c r="H120" s="7"/>
      <c r="I120" s="11">
        <f t="shared" si="8"/>
        <v>96</v>
      </c>
      <c r="J120" s="7"/>
      <c r="K120" s="11">
        <v>96</v>
      </c>
      <c r="L120" s="11"/>
      <c r="M120" s="7" t="s">
        <v>489</v>
      </c>
      <c r="N120" s="7" t="s">
        <v>490</v>
      </c>
      <c r="O120" s="7" t="s">
        <v>491</v>
      </c>
      <c r="P120" s="65"/>
    </row>
    <row r="121" spans="1:16" s="3" customFormat="1" ht="40.5">
      <c r="A121" s="7">
        <f t="shared" si="9"/>
        <v>110</v>
      </c>
      <c r="B121" s="7" t="s">
        <v>492</v>
      </c>
      <c r="C121" s="7" t="s">
        <v>487</v>
      </c>
      <c r="D121" s="7" t="s">
        <v>493</v>
      </c>
      <c r="E121" s="7" t="s">
        <v>42</v>
      </c>
      <c r="F121" s="7" t="s">
        <v>481</v>
      </c>
      <c r="G121" s="7" t="s">
        <v>482</v>
      </c>
      <c r="H121" s="7"/>
      <c r="I121" s="11">
        <f t="shared" si="8"/>
        <v>56</v>
      </c>
      <c r="J121" s="7"/>
      <c r="K121" s="11">
        <v>56</v>
      </c>
      <c r="L121" s="11"/>
      <c r="M121" s="7" t="s">
        <v>494</v>
      </c>
      <c r="N121" s="7" t="s">
        <v>495</v>
      </c>
      <c r="O121" s="7" t="s">
        <v>491</v>
      </c>
      <c r="P121" s="65"/>
    </row>
    <row r="122" spans="1:16" s="3" customFormat="1" ht="40.5">
      <c r="A122" s="7">
        <f t="shared" si="9"/>
        <v>111</v>
      </c>
      <c r="B122" s="7" t="s">
        <v>433</v>
      </c>
      <c r="C122" s="7" t="s">
        <v>487</v>
      </c>
      <c r="D122" s="7" t="s">
        <v>496</v>
      </c>
      <c r="E122" s="7" t="s">
        <v>42</v>
      </c>
      <c r="F122" s="7" t="s">
        <v>481</v>
      </c>
      <c r="G122" s="7" t="s">
        <v>482</v>
      </c>
      <c r="H122" s="7"/>
      <c r="I122" s="11">
        <f t="shared" si="8"/>
        <v>120</v>
      </c>
      <c r="J122" s="7"/>
      <c r="K122" s="11">
        <v>120</v>
      </c>
      <c r="L122" s="11"/>
      <c r="M122" s="7" t="s">
        <v>497</v>
      </c>
      <c r="N122" s="7" t="s">
        <v>498</v>
      </c>
      <c r="O122" s="7" t="s">
        <v>491</v>
      </c>
      <c r="P122" s="65"/>
    </row>
    <row r="123" spans="1:16" s="3" customFormat="1" ht="40.5">
      <c r="A123" s="7">
        <f t="shared" si="9"/>
        <v>112</v>
      </c>
      <c r="B123" s="7" t="s">
        <v>499</v>
      </c>
      <c r="C123" s="7" t="s">
        <v>500</v>
      </c>
      <c r="D123" s="7" t="s">
        <v>501</v>
      </c>
      <c r="E123" s="7" t="s">
        <v>42</v>
      </c>
      <c r="F123" s="7" t="s">
        <v>481</v>
      </c>
      <c r="G123" s="7" t="s">
        <v>482</v>
      </c>
      <c r="H123" s="7"/>
      <c r="I123" s="11">
        <f t="shared" si="8"/>
        <v>64</v>
      </c>
      <c r="J123" s="7"/>
      <c r="K123" s="11">
        <v>64</v>
      </c>
      <c r="L123" s="11"/>
      <c r="M123" s="7" t="s">
        <v>502</v>
      </c>
      <c r="N123" s="7" t="s">
        <v>503</v>
      </c>
      <c r="O123" s="7" t="s">
        <v>491</v>
      </c>
      <c r="P123" s="65"/>
    </row>
    <row r="124" spans="1:16" s="3" customFormat="1" ht="40.5">
      <c r="A124" s="7">
        <f t="shared" si="9"/>
        <v>113</v>
      </c>
      <c r="B124" s="7" t="s">
        <v>504</v>
      </c>
      <c r="C124" s="7" t="s">
        <v>500</v>
      </c>
      <c r="D124" s="7" t="s">
        <v>501</v>
      </c>
      <c r="E124" s="7" t="s">
        <v>42</v>
      </c>
      <c r="F124" s="7" t="s">
        <v>481</v>
      </c>
      <c r="G124" s="7" t="s">
        <v>482</v>
      </c>
      <c r="H124" s="7"/>
      <c r="I124" s="11">
        <f t="shared" si="8"/>
        <v>80</v>
      </c>
      <c r="J124" s="7"/>
      <c r="K124" s="11">
        <v>80</v>
      </c>
      <c r="L124" s="11"/>
      <c r="M124" s="7" t="s">
        <v>505</v>
      </c>
      <c r="N124" s="7" t="s">
        <v>506</v>
      </c>
      <c r="O124" s="7" t="s">
        <v>491</v>
      </c>
      <c r="P124" s="65"/>
    </row>
    <row r="125" spans="1:16" s="3" customFormat="1" ht="40.5">
      <c r="A125" s="7">
        <f t="shared" si="9"/>
        <v>114</v>
      </c>
      <c r="B125" s="7" t="s">
        <v>507</v>
      </c>
      <c r="C125" s="7" t="s">
        <v>508</v>
      </c>
      <c r="D125" s="7" t="s">
        <v>509</v>
      </c>
      <c r="E125" s="7" t="s">
        <v>42</v>
      </c>
      <c r="F125" s="7" t="s">
        <v>481</v>
      </c>
      <c r="G125" s="7" t="s">
        <v>482</v>
      </c>
      <c r="H125" s="7"/>
      <c r="I125" s="11">
        <f t="shared" si="8"/>
        <v>168</v>
      </c>
      <c r="J125" s="7"/>
      <c r="K125" s="11">
        <v>168</v>
      </c>
      <c r="L125" s="11"/>
      <c r="M125" s="7" t="s">
        <v>510</v>
      </c>
      <c r="N125" s="7" t="s">
        <v>511</v>
      </c>
      <c r="O125" s="7" t="s">
        <v>512</v>
      </c>
      <c r="P125" s="65"/>
    </row>
    <row r="126" spans="1:16" s="3" customFormat="1" ht="67.5">
      <c r="A126" s="7">
        <f t="shared" si="9"/>
        <v>115</v>
      </c>
      <c r="B126" s="12" t="s">
        <v>513</v>
      </c>
      <c r="C126" s="12" t="s">
        <v>508</v>
      </c>
      <c r="D126" s="12" t="s">
        <v>514</v>
      </c>
      <c r="E126" s="7" t="s">
        <v>42</v>
      </c>
      <c r="F126" s="12" t="s">
        <v>481</v>
      </c>
      <c r="G126" s="7" t="s">
        <v>482</v>
      </c>
      <c r="H126" s="12"/>
      <c r="I126" s="11">
        <f t="shared" si="8"/>
        <v>320</v>
      </c>
      <c r="J126" s="7"/>
      <c r="K126" s="11">
        <v>320</v>
      </c>
      <c r="L126" s="11"/>
      <c r="M126" s="12" t="s">
        <v>515</v>
      </c>
      <c r="N126" s="12" t="s">
        <v>516</v>
      </c>
      <c r="O126" s="12" t="s">
        <v>517</v>
      </c>
      <c r="P126" s="65"/>
    </row>
    <row r="127" spans="1:16" s="3" customFormat="1" ht="40.5">
      <c r="A127" s="7">
        <f t="shared" si="9"/>
        <v>116</v>
      </c>
      <c r="B127" s="7" t="s">
        <v>518</v>
      </c>
      <c r="C127" s="7" t="s">
        <v>519</v>
      </c>
      <c r="D127" s="7" t="s">
        <v>520</v>
      </c>
      <c r="E127" s="7" t="s">
        <v>42</v>
      </c>
      <c r="F127" s="7" t="s">
        <v>481</v>
      </c>
      <c r="G127" s="7" t="s">
        <v>482</v>
      </c>
      <c r="H127" s="7"/>
      <c r="I127" s="11">
        <f t="shared" si="8"/>
        <v>80</v>
      </c>
      <c r="J127" s="7"/>
      <c r="K127" s="11">
        <v>80</v>
      </c>
      <c r="L127" s="11"/>
      <c r="M127" s="7" t="s">
        <v>521</v>
      </c>
      <c r="N127" s="7" t="s">
        <v>522</v>
      </c>
      <c r="O127" s="7" t="s">
        <v>523</v>
      </c>
      <c r="P127" s="65"/>
    </row>
    <row r="128" spans="1:16" s="3" customFormat="1" ht="40.5">
      <c r="A128" s="7">
        <f t="shared" si="9"/>
        <v>117</v>
      </c>
      <c r="B128" s="7" t="s">
        <v>524</v>
      </c>
      <c r="C128" s="7" t="s">
        <v>525</v>
      </c>
      <c r="D128" s="7" t="s">
        <v>526</v>
      </c>
      <c r="E128" s="7" t="s">
        <v>42</v>
      </c>
      <c r="F128" s="7" t="s">
        <v>481</v>
      </c>
      <c r="G128" s="7" t="s">
        <v>482</v>
      </c>
      <c r="H128" s="7"/>
      <c r="I128" s="11">
        <f t="shared" si="8"/>
        <v>192</v>
      </c>
      <c r="J128" s="7"/>
      <c r="K128" s="11">
        <v>192</v>
      </c>
      <c r="L128" s="11"/>
      <c r="M128" s="7" t="s">
        <v>527</v>
      </c>
      <c r="N128" s="7" t="s">
        <v>528</v>
      </c>
      <c r="O128" s="7" t="s">
        <v>512</v>
      </c>
      <c r="P128" s="57"/>
    </row>
    <row r="129" spans="1:16" s="16" customFormat="1" ht="13.5">
      <c r="A129" s="22"/>
      <c r="B129" s="54" t="s">
        <v>529</v>
      </c>
      <c r="C129" s="54"/>
      <c r="D129" s="54"/>
      <c r="E129" s="54"/>
      <c r="F129" s="54"/>
      <c r="G129" s="22"/>
      <c r="H129" s="22"/>
      <c r="I129" s="25">
        <f>SUM(I119:I128)</f>
        <v>1416</v>
      </c>
      <c r="J129" s="25"/>
      <c r="K129" s="25">
        <f>SUM(K119:K128)</f>
        <v>1416</v>
      </c>
      <c r="L129" s="25"/>
      <c r="M129" s="26"/>
      <c r="N129" s="22"/>
      <c r="O129" s="26"/>
      <c r="P129" s="22"/>
    </row>
    <row r="130" spans="1:16" s="17" customFormat="1" ht="40.5">
      <c r="A130" s="26">
        <v>118</v>
      </c>
      <c r="B130" s="26" t="s">
        <v>530</v>
      </c>
      <c r="C130" s="26" t="s">
        <v>531</v>
      </c>
      <c r="D130" s="26" t="s">
        <v>532</v>
      </c>
      <c r="E130" s="26" t="s">
        <v>42</v>
      </c>
      <c r="F130" s="26" t="s">
        <v>533</v>
      </c>
      <c r="G130" s="26" t="s">
        <v>534</v>
      </c>
      <c r="H130" s="26"/>
      <c r="I130" s="25">
        <v>62</v>
      </c>
      <c r="J130" s="26"/>
      <c r="K130" s="25">
        <v>62</v>
      </c>
      <c r="L130" s="25"/>
      <c r="M130" s="26" t="s">
        <v>535</v>
      </c>
      <c r="N130" s="26" t="s">
        <v>536</v>
      </c>
      <c r="O130" s="26" t="s">
        <v>47</v>
      </c>
      <c r="P130" s="26"/>
    </row>
    <row r="131" spans="1:16" s="3" customFormat="1" ht="40.5">
      <c r="A131" s="7">
        <f aca="true" t="shared" si="10" ref="A131:A147">A130+1</f>
        <v>119</v>
      </c>
      <c r="B131" s="7" t="s">
        <v>537</v>
      </c>
      <c r="C131" s="7" t="s">
        <v>538</v>
      </c>
      <c r="D131" s="7" t="s">
        <v>539</v>
      </c>
      <c r="E131" s="7" t="s">
        <v>42</v>
      </c>
      <c r="F131" s="26" t="s">
        <v>533</v>
      </c>
      <c r="G131" s="7" t="s">
        <v>540</v>
      </c>
      <c r="H131" s="7"/>
      <c r="I131" s="11">
        <v>24</v>
      </c>
      <c r="J131" s="7"/>
      <c r="K131" s="11">
        <v>24</v>
      </c>
      <c r="L131" s="11"/>
      <c r="M131" s="7" t="s">
        <v>541</v>
      </c>
      <c r="N131" s="7" t="s">
        <v>542</v>
      </c>
      <c r="O131" s="7" t="s">
        <v>47</v>
      </c>
      <c r="P131" s="7"/>
    </row>
    <row r="132" spans="1:16" s="3" customFormat="1" ht="40.5">
      <c r="A132" s="7">
        <f t="shared" si="10"/>
        <v>120</v>
      </c>
      <c r="B132" s="7" t="s">
        <v>543</v>
      </c>
      <c r="C132" s="7" t="s">
        <v>544</v>
      </c>
      <c r="D132" s="7" t="s">
        <v>545</v>
      </c>
      <c r="E132" s="7" t="s">
        <v>42</v>
      </c>
      <c r="F132" s="26" t="s">
        <v>533</v>
      </c>
      <c r="G132" s="7" t="s">
        <v>546</v>
      </c>
      <c r="H132" s="7"/>
      <c r="I132" s="11">
        <v>400</v>
      </c>
      <c r="J132" s="7"/>
      <c r="K132" s="11">
        <v>400</v>
      </c>
      <c r="L132" s="11"/>
      <c r="M132" s="7" t="s">
        <v>547</v>
      </c>
      <c r="N132" s="7" t="s">
        <v>548</v>
      </c>
      <c r="O132" s="7" t="s">
        <v>47</v>
      </c>
      <c r="P132" s="7"/>
    </row>
    <row r="133" spans="1:16" s="3" customFormat="1" ht="54">
      <c r="A133" s="7">
        <f t="shared" si="10"/>
        <v>121</v>
      </c>
      <c r="B133" s="7" t="s">
        <v>549</v>
      </c>
      <c r="C133" s="7" t="s">
        <v>544</v>
      </c>
      <c r="D133" s="7" t="s">
        <v>550</v>
      </c>
      <c r="E133" s="7" t="s">
        <v>42</v>
      </c>
      <c r="F133" s="26" t="s">
        <v>533</v>
      </c>
      <c r="G133" s="7" t="s">
        <v>546</v>
      </c>
      <c r="H133" s="7"/>
      <c r="I133" s="11">
        <v>108</v>
      </c>
      <c r="J133" s="7"/>
      <c r="K133" s="11">
        <v>108</v>
      </c>
      <c r="L133" s="11"/>
      <c r="M133" s="7" t="s">
        <v>547</v>
      </c>
      <c r="N133" s="7" t="s">
        <v>551</v>
      </c>
      <c r="O133" s="7" t="s">
        <v>47</v>
      </c>
      <c r="P133" s="7"/>
    </row>
    <row r="134" spans="1:16" s="3" customFormat="1" ht="40.5">
      <c r="A134" s="7">
        <f t="shared" si="10"/>
        <v>122</v>
      </c>
      <c r="B134" s="7" t="s">
        <v>552</v>
      </c>
      <c r="C134" s="7" t="s">
        <v>553</v>
      </c>
      <c r="D134" s="7" t="s">
        <v>554</v>
      </c>
      <c r="E134" s="7" t="s">
        <v>42</v>
      </c>
      <c r="F134" s="26" t="s">
        <v>533</v>
      </c>
      <c r="G134" s="7" t="s">
        <v>540</v>
      </c>
      <c r="H134" s="7"/>
      <c r="I134" s="11">
        <v>90</v>
      </c>
      <c r="J134" s="7"/>
      <c r="K134" s="11">
        <v>90</v>
      </c>
      <c r="L134" s="11"/>
      <c r="M134" s="7" t="s">
        <v>555</v>
      </c>
      <c r="N134" s="7" t="s">
        <v>556</v>
      </c>
      <c r="O134" s="7" t="s">
        <v>47</v>
      </c>
      <c r="P134" s="7"/>
    </row>
    <row r="135" spans="1:16" s="3" customFormat="1" ht="40.5">
      <c r="A135" s="7">
        <f t="shared" si="10"/>
        <v>123</v>
      </c>
      <c r="B135" s="7" t="s">
        <v>557</v>
      </c>
      <c r="C135" s="7" t="s">
        <v>558</v>
      </c>
      <c r="D135" s="7" t="s">
        <v>559</v>
      </c>
      <c r="E135" s="7" t="s">
        <v>42</v>
      </c>
      <c r="F135" s="26" t="s">
        <v>533</v>
      </c>
      <c r="G135" s="7" t="s">
        <v>540</v>
      </c>
      <c r="H135" s="7"/>
      <c r="I135" s="11">
        <v>150</v>
      </c>
      <c r="J135" s="7"/>
      <c r="K135" s="11">
        <v>150</v>
      </c>
      <c r="L135" s="11"/>
      <c r="M135" s="7" t="s">
        <v>560</v>
      </c>
      <c r="N135" s="7" t="s">
        <v>561</v>
      </c>
      <c r="O135" s="7" t="s">
        <v>47</v>
      </c>
      <c r="P135" s="7"/>
    </row>
    <row r="136" spans="1:16" s="3" customFormat="1" ht="40.5">
      <c r="A136" s="7">
        <f t="shared" si="10"/>
        <v>124</v>
      </c>
      <c r="B136" s="7" t="s">
        <v>562</v>
      </c>
      <c r="C136" s="7" t="s">
        <v>563</v>
      </c>
      <c r="D136" s="7" t="s">
        <v>564</v>
      </c>
      <c r="E136" s="7" t="s">
        <v>42</v>
      </c>
      <c r="F136" s="26" t="s">
        <v>533</v>
      </c>
      <c r="G136" s="7" t="s">
        <v>565</v>
      </c>
      <c r="H136" s="7"/>
      <c r="I136" s="11">
        <v>90</v>
      </c>
      <c r="J136" s="7"/>
      <c r="K136" s="11">
        <v>90</v>
      </c>
      <c r="L136" s="11"/>
      <c r="M136" s="7" t="s">
        <v>566</v>
      </c>
      <c r="N136" s="7" t="s">
        <v>567</v>
      </c>
      <c r="O136" s="7" t="s">
        <v>47</v>
      </c>
      <c r="P136" s="7"/>
    </row>
    <row r="137" spans="1:16" s="3" customFormat="1" ht="27">
      <c r="A137" s="7">
        <f t="shared" si="10"/>
        <v>125</v>
      </c>
      <c r="B137" s="7" t="s">
        <v>568</v>
      </c>
      <c r="C137" s="7" t="s">
        <v>569</v>
      </c>
      <c r="D137" s="7" t="s">
        <v>570</v>
      </c>
      <c r="E137" s="7" t="s">
        <v>42</v>
      </c>
      <c r="F137" s="26" t="s">
        <v>533</v>
      </c>
      <c r="G137" s="7" t="s">
        <v>565</v>
      </c>
      <c r="H137" s="7"/>
      <c r="I137" s="11">
        <v>130</v>
      </c>
      <c r="J137" s="7"/>
      <c r="K137" s="11">
        <v>130</v>
      </c>
      <c r="L137" s="11"/>
      <c r="M137" s="7" t="s">
        <v>571</v>
      </c>
      <c r="N137" s="7" t="s">
        <v>572</v>
      </c>
      <c r="O137" s="7" t="s">
        <v>47</v>
      </c>
      <c r="P137" s="7"/>
    </row>
    <row r="138" spans="1:16" s="3" customFormat="1" ht="27">
      <c r="A138" s="7">
        <f t="shared" si="10"/>
        <v>126</v>
      </c>
      <c r="B138" s="7" t="s">
        <v>573</v>
      </c>
      <c r="C138" s="7" t="s">
        <v>574</v>
      </c>
      <c r="D138" s="7" t="s">
        <v>575</v>
      </c>
      <c r="E138" s="7" t="s">
        <v>42</v>
      </c>
      <c r="F138" s="26" t="s">
        <v>533</v>
      </c>
      <c r="G138" s="7" t="s">
        <v>565</v>
      </c>
      <c r="H138" s="7"/>
      <c r="I138" s="11">
        <v>130</v>
      </c>
      <c r="J138" s="7"/>
      <c r="K138" s="11">
        <v>130</v>
      </c>
      <c r="L138" s="11"/>
      <c r="M138" s="7" t="s">
        <v>576</v>
      </c>
      <c r="N138" s="7" t="s">
        <v>577</v>
      </c>
      <c r="O138" s="7" t="s">
        <v>47</v>
      </c>
      <c r="P138" s="7"/>
    </row>
    <row r="139" spans="1:16" s="3" customFormat="1" ht="40.5">
      <c r="A139" s="7">
        <f t="shared" si="10"/>
        <v>127</v>
      </c>
      <c r="B139" s="7" t="s">
        <v>578</v>
      </c>
      <c r="C139" s="7" t="s">
        <v>579</v>
      </c>
      <c r="D139" s="7" t="s">
        <v>580</v>
      </c>
      <c r="E139" s="7" t="s">
        <v>42</v>
      </c>
      <c r="F139" s="26" t="s">
        <v>533</v>
      </c>
      <c r="G139" s="7" t="s">
        <v>581</v>
      </c>
      <c r="H139" s="7"/>
      <c r="I139" s="11">
        <v>70</v>
      </c>
      <c r="J139" s="7"/>
      <c r="K139" s="11">
        <v>70</v>
      </c>
      <c r="L139" s="11"/>
      <c r="M139" s="7" t="s">
        <v>582</v>
      </c>
      <c r="N139" s="7" t="s">
        <v>583</v>
      </c>
      <c r="O139" s="7" t="s">
        <v>47</v>
      </c>
      <c r="P139" s="7"/>
    </row>
    <row r="140" spans="1:16" s="3" customFormat="1" ht="40.5">
      <c r="A140" s="7">
        <f t="shared" si="10"/>
        <v>128</v>
      </c>
      <c r="B140" s="7" t="s">
        <v>584</v>
      </c>
      <c r="C140" s="7" t="s">
        <v>585</v>
      </c>
      <c r="D140" s="7" t="s">
        <v>586</v>
      </c>
      <c r="E140" s="7" t="s">
        <v>42</v>
      </c>
      <c r="F140" s="26" t="s">
        <v>533</v>
      </c>
      <c r="G140" s="7" t="s">
        <v>587</v>
      </c>
      <c r="H140" s="7"/>
      <c r="I140" s="11">
        <v>60</v>
      </c>
      <c r="J140" s="7"/>
      <c r="K140" s="11">
        <v>60</v>
      </c>
      <c r="L140" s="11"/>
      <c r="M140" s="7" t="s">
        <v>588</v>
      </c>
      <c r="N140" s="7" t="s">
        <v>589</v>
      </c>
      <c r="O140" s="7" t="s">
        <v>47</v>
      </c>
      <c r="P140" s="7"/>
    </row>
    <row r="141" spans="1:16" s="3" customFormat="1" ht="40.5">
      <c r="A141" s="7">
        <f t="shared" si="10"/>
        <v>129</v>
      </c>
      <c r="B141" s="7" t="s">
        <v>590</v>
      </c>
      <c r="C141" s="7" t="s">
        <v>591</v>
      </c>
      <c r="D141" s="7" t="s">
        <v>592</v>
      </c>
      <c r="E141" s="7" t="s">
        <v>42</v>
      </c>
      <c r="F141" s="26" t="s">
        <v>533</v>
      </c>
      <c r="G141" s="7" t="s">
        <v>565</v>
      </c>
      <c r="H141" s="7"/>
      <c r="I141" s="11">
        <v>55</v>
      </c>
      <c r="J141" s="7"/>
      <c r="K141" s="11">
        <v>55</v>
      </c>
      <c r="L141" s="11"/>
      <c r="M141" s="7" t="s">
        <v>593</v>
      </c>
      <c r="N141" s="7" t="s">
        <v>594</v>
      </c>
      <c r="O141" s="7" t="s">
        <v>47</v>
      </c>
      <c r="P141" s="7"/>
    </row>
    <row r="142" spans="1:16" s="3" customFormat="1" ht="40.5">
      <c r="A142" s="7">
        <f t="shared" si="10"/>
        <v>130</v>
      </c>
      <c r="B142" s="7" t="s">
        <v>595</v>
      </c>
      <c r="C142" s="7" t="s">
        <v>591</v>
      </c>
      <c r="D142" s="7" t="s">
        <v>596</v>
      </c>
      <c r="E142" s="7" t="s">
        <v>42</v>
      </c>
      <c r="F142" s="26" t="s">
        <v>533</v>
      </c>
      <c r="G142" s="7" t="s">
        <v>565</v>
      </c>
      <c r="H142" s="7"/>
      <c r="I142" s="11">
        <v>28</v>
      </c>
      <c r="J142" s="7"/>
      <c r="K142" s="11">
        <v>28</v>
      </c>
      <c r="L142" s="11"/>
      <c r="M142" s="7" t="s">
        <v>593</v>
      </c>
      <c r="N142" s="7" t="s">
        <v>594</v>
      </c>
      <c r="O142" s="7" t="s">
        <v>47</v>
      </c>
      <c r="P142" s="7"/>
    </row>
    <row r="143" spans="1:16" s="3" customFormat="1" ht="40.5">
      <c r="A143" s="7">
        <f t="shared" si="10"/>
        <v>131</v>
      </c>
      <c r="B143" s="7" t="s">
        <v>597</v>
      </c>
      <c r="C143" s="7" t="s">
        <v>591</v>
      </c>
      <c r="D143" s="7" t="s">
        <v>598</v>
      </c>
      <c r="E143" s="7" t="s">
        <v>42</v>
      </c>
      <c r="F143" s="26" t="s">
        <v>533</v>
      </c>
      <c r="G143" s="7" t="s">
        <v>565</v>
      </c>
      <c r="H143" s="7"/>
      <c r="I143" s="11">
        <v>23</v>
      </c>
      <c r="J143" s="7"/>
      <c r="K143" s="11">
        <v>23</v>
      </c>
      <c r="L143" s="11"/>
      <c r="M143" s="7" t="s">
        <v>593</v>
      </c>
      <c r="N143" s="7" t="s">
        <v>599</v>
      </c>
      <c r="O143" s="7" t="s">
        <v>47</v>
      </c>
      <c r="P143" s="7"/>
    </row>
    <row r="144" spans="1:16" s="3" customFormat="1" ht="40.5">
      <c r="A144" s="7">
        <f t="shared" si="10"/>
        <v>132</v>
      </c>
      <c r="B144" s="7" t="s">
        <v>600</v>
      </c>
      <c r="C144" s="7" t="s">
        <v>601</v>
      </c>
      <c r="D144" s="7" t="s">
        <v>602</v>
      </c>
      <c r="E144" s="7" t="s">
        <v>42</v>
      </c>
      <c r="F144" s="26" t="s">
        <v>533</v>
      </c>
      <c r="G144" s="7" t="s">
        <v>546</v>
      </c>
      <c r="H144" s="7"/>
      <c r="I144" s="11">
        <v>88</v>
      </c>
      <c r="J144" s="7"/>
      <c r="K144" s="11">
        <v>88</v>
      </c>
      <c r="L144" s="11"/>
      <c r="M144" s="7" t="s">
        <v>547</v>
      </c>
      <c r="N144" s="7" t="s">
        <v>603</v>
      </c>
      <c r="O144" s="7" t="s">
        <v>47</v>
      </c>
      <c r="P144" s="7"/>
    </row>
    <row r="145" spans="1:16" s="3" customFormat="1" ht="40.5">
      <c r="A145" s="7">
        <f t="shared" si="10"/>
        <v>133</v>
      </c>
      <c r="B145" s="7" t="s">
        <v>604</v>
      </c>
      <c r="C145" s="7" t="s">
        <v>605</v>
      </c>
      <c r="D145" s="7" t="s">
        <v>606</v>
      </c>
      <c r="E145" s="7" t="s">
        <v>42</v>
      </c>
      <c r="F145" s="26" t="s">
        <v>533</v>
      </c>
      <c r="G145" s="7" t="s">
        <v>607</v>
      </c>
      <c r="H145" s="7"/>
      <c r="I145" s="11">
        <v>22.4</v>
      </c>
      <c r="J145" s="7"/>
      <c r="K145" s="11">
        <v>22.4</v>
      </c>
      <c r="L145" s="11"/>
      <c r="M145" s="7" t="s">
        <v>608</v>
      </c>
      <c r="N145" s="7" t="s">
        <v>609</v>
      </c>
      <c r="O145" s="7" t="s">
        <v>47</v>
      </c>
      <c r="P145" s="7"/>
    </row>
    <row r="146" spans="1:16" s="3" customFormat="1" ht="67.5">
      <c r="A146" s="7">
        <f t="shared" si="10"/>
        <v>134</v>
      </c>
      <c r="B146" s="7" t="s">
        <v>610</v>
      </c>
      <c r="C146" s="7" t="s">
        <v>591</v>
      </c>
      <c r="D146" s="7" t="s">
        <v>611</v>
      </c>
      <c r="E146" s="7" t="s">
        <v>42</v>
      </c>
      <c r="F146" s="26" t="s">
        <v>533</v>
      </c>
      <c r="G146" s="7" t="s">
        <v>565</v>
      </c>
      <c r="H146" s="7"/>
      <c r="I146" s="11">
        <v>70</v>
      </c>
      <c r="J146" s="7"/>
      <c r="K146" s="11">
        <v>70</v>
      </c>
      <c r="L146" s="11"/>
      <c r="M146" s="7" t="s">
        <v>593</v>
      </c>
      <c r="N146" s="7" t="s">
        <v>594</v>
      </c>
      <c r="O146" s="7" t="s">
        <v>47</v>
      </c>
      <c r="P146" s="7"/>
    </row>
    <row r="147" spans="1:16" s="3" customFormat="1" ht="40.5">
      <c r="A147" s="7">
        <f t="shared" si="10"/>
        <v>135</v>
      </c>
      <c r="B147" s="7" t="s">
        <v>612</v>
      </c>
      <c r="C147" s="7" t="s">
        <v>553</v>
      </c>
      <c r="D147" s="7" t="s">
        <v>613</v>
      </c>
      <c r="E147" s="7" t="s">
        <v>42</v>
      </c>
      <c r="F147" s="26" t="s">
        <v>533</v>
      </c>
      <c r="G147" s="7" t="s">
        <v>540</v>
      </c>
      <c r="H147" s="7"/>
      <c r="I147" s="11">
        <v>18</v>
      </c>
      <c r="J147" s="7"/>
      <c r="K147" s="11">
        <v>18</v>
      </c>
      <c r="L147" s="11"/>
      <c r="M147" s="7" t="s">
        <v>614</v>
      </c>
      <c r="N147" s="7" t="s">
        <v>615</v>
      </c>
      <c r="O147" s="7" t="s">
        <v>47</v>
      </c>
      <c r="P147" s="7"/>
    </row>
    <row r="148" spans="1:16" s="16" customFormat="1" ht="13.5">
      <c r="A148" s="22"/>
      <c r="B148" s="54" t="s">
        <v>616</v>
      </c>
      <c r="C148" s="54"/>
      <c r="D148" s="54"/>
      <c r="E148" s="54"/>
      <c r="F148" s="54"/>
      <c r="G148" s="22"/>
      <c r="H148" s="22"/>
      <c r="I148" s="25">
        <f>SUM(I130:I147)</f>
        <v>1618.4</v>
      </c>
      <c r="J148" s="25"/>
      <c r="K148" s="25">
        <f>SUM(K130:K147)</f>
        <v>1618.4</v>
      </c>
      <c r="L148" s="25"/>
      <c r="M148" s="26"/>
      <c r="N148" s="22"/>
      <c r="O148" s="26"/>
      <c r="P148" s="22"/>
    </row>
    <row r="149" spans="1:16" s="3" customFormat="1" ht="121.5">
      <c r="A149" s="7">
        <v>136</v>
      </c>
      <c r="B149" s="7" t="s">
        <v>617</v>
      </c>
      <c r="C149" s="7" t="s">
        <v>618</v>
      </c>
      <c r="D149" s="7" t="s">
        <v>619</v>
      </c>
      <c r="E149" s="7" t="s">
        <v>42</v>
      </c>
      <c r="F149" s="7" t="s">
        <v>620</v>
      </c>
      <c r="G149" s="7" t="s">
        <v>621</v>
      </c>
      <c r="H149" s="7"/>
      <c r="I149" s="11">
        <v>987.2</v>
      </c>
      <c r="J149" s="11">
        <v>987.2</v>
      </c>
      <c r="K149" s="7"/>
      <c r="L149" s="11"/>
      <c r="M149" s="7" t="s">
        <v>622</v>
      </c>
      <c r="N149" s="7" t="s">
        <v>623</v>
      </c>
      <c r="O149" s="7" t="s">
        <v>47</v>
      </c>
      <c r="P149" s="7"/>
    </row>
    <row r="150" spans="1:16" s="3" customFormat="1" ht="135">
      <c r="A150" s="7">
        <f aca="true" t="shared" si="11" ref="A150:A155">A149+1</f>
        <v>137</v>
      </c>
      <c r="B150" s="7" t="s">
        <v>624</v>
      </c>
      <c r="C150" s="7" t="s">
        <v>618</v>
      </c>
      <c r="D150" s="7" t="s">
        <v>625</v>
      </c>
      <c r="E150" s="7" t="s">
        <v>42</v>
      </c>
      <c r="F150" s="7" t="s">
        <v>620</v>
      </c>
      <c r="G150" s="7" t="s">
        <v>621</v>
      </c>
      <c r="H150" s="7"/>
      <c r="I150" s="11">
        <v>1968.8</v>
      </c>
      <c r="J150" s="11">
        <v>1968.8</v>
      </c>
      <c r="K150" s="11"/>
      <c r="L150" s="11"/>
      <c r="M150" s="7" t="s">
        <v>622</v>
      </c>
      <c r="N150" s="7" t="s">
        <v>626</v>
      </c>
      <c r="O150" s="7" t="s">
        <v>47</v>
      </c>
      <c r="P150" s="7"/>
    </row>
    <row r="151" spans="1:16" s="3" customFormat="1" ht="81">
      <c r="A151" s="7">
        <f t="shared" si="11"/>
        <v>138</v>
      </c>
      <c r="B151" s="7" t="s">
        <v>627</v>
      </c>
      <c r="C151" s="7" t="s">
        <v>618</v>
      </c>
      <c r="D151" s="7" t="s">
        <v>628</v>
      </c>
      <c r="E151" s="7" t="s">
        <v>42</v>
      </c>
      <c r="F151" s="7" t="s">
        <v>620</v>
      </c>
      <c r="G151" s="7" t="s">
        <v>621</v>
      </c>
      <c r="H151" s="7"/>
      <c r="I151" s="11">
        <v>960</v>
      </c>
      <c r="J151" s="11">
        <v>960</v>
      </c>
      <c r="K151" s="7"/>
      <c r="L151" s="11"/>
      <c r="M151" s="7" t="s">
        <v>629</v>
      </c>
      <c r="N151" s="7" t="s">
        <v>630</v>
      </c>
      <c r="O151" s="7" t="s">
        <v>47</v>
      </c>
      <c r="P151" s="7"/>
    </row>
    <row r="152" spans="1:16" s="16" customFormat="1" ht="13.5">
      <c r="A152" s="22"/>
      <c r="B152" s="54" t="s">
        <v>631</v>
      </c>
      <c r="C152" s="54"/>
      <c r="D152" s="54"/>
      <c r="E152" s="54"/>
      <c r="F152" s="54"/>
      <c r="G152" s="22"/>
      <c r="H152" s="22"/>
      <c r="I152" s="25">
        <f>SUM(I149:I151)</f>
        <v>3916</v>
      </c>
      <c r="J152" s="25">
        <f>SUM(J149:J151)</f>
        <v>3916</v>
      </c>
      <c r="K152" s="25">
        <f>SUM(K149:K151)</f>
        <v>0</v>
      </c>
      <c r="L152" s="25"/>
      <c r="M152" s="26"/>
      <c r="N152" s="22"/>
      <c r="O152" s="26"/>
      <c r="P152" s="22"/>
    </row>
    <row r="153" spans="1:16" s="3" customFormat="1" ht="108">
      <c r="A153" s="7">
        <v>139</v>
      </c>
      <c r="B153" s="7" t="s">
        <v>632</v>
      </c>
      <c r="C153" s="7" t="s">
        <v>633</v>
      </c>
      <c r="D153" s="7" t="s">
        <v>634</v>
      </c>
      <c r="E153" s="7" t="s">
        <v>42</v>
      </c>
      <c r="F153" s="7" t="s">
        <v>635</v>
      </c>
      <c r="G153" s="7" t="s">
        <v>636</v>
      </c>
      <c r="H153" s="7" t="s">
        <v>637</v>
      </c>
      <c r="I153" s="11">
        <f>SUM(J153:L153)</f>
        <v>344</v>
      </c>
      <c r="J153" s="11">
        <v>344</v>
      </c>
      <c r="K153" s="11"/>
      <c r="L153" s="11"/>
      <c r="M153" s="7" t="s">
        <v>638</v>
      </c>
      <c r="N153" s="7" t="s">
        <v>639</v>
      </c>
      <c r="O153" s="7" t="s">
        <v>640</v>
      </c>
      <c r="P153" s="7"/>
    </row>
    <row r="154" spans="1:16" s="3" customFormat="1" ht="121.5">
      <c r="A154" s="7">
        <f t="shared" si="11"/>
        <v>140</v>
      </c>
      <c r="B154" s="7" t="s">
        <v>641</v>
      </c>
      <c r="C154" s="7" t="s">
        <v>642</v>
      </c>
      <c r="D154" s="7" t="s">
        <v>643</v>
      </c>
      <c r="E154" s="7" t="s">
        <v>42</v>
      </c>
      <c r="F154" s="7" t="s">
        <v>635</v>
      </c>
      <c r="G154" s="7" t="s">
        <v>636</v>
      </c>
      <c r="H154" s="7" t="s">
        <v>637</v>
      </c>
      <c r="I154" s="11">
        <f>SUM(J154:L154)</f>
        <v>623.2</v>
      </c>
      <c r="J154" s="11">
        <v>623.2</v>
      </c>
      <c r="K154" s="11"/>
      <c r="L154" s="11"/>
      <c r="M154" s="7" t="s">
        <v>644</v>
      </c>
      <c r="N154" s="7" t="s">
        <v>645</v>
      </c>
      <c r="O154" s="7" t="s">
        <v>646</v>
      </c>
      <c r="P154" s="7"/>
    </row>
    <row r="155" spans="1:16" s="3" customFormat="1" ht="121.5">
      <c r="A155" s="7">
        <f t="shared" si="11"/>
        <v>141</v>
      </c>
      <c r="B155" s="7" t="s">
        <v>647</v>
      </c>
      <c r="C155" s="7" t="s">
        <v>648</v>
      </c>
      <c r="D155" s="7" t="s">
        <v>649</v>
      </c>
      <c r="E155" s="7" t="s">
        <v>42</v>
      </c>
      <c r="F155" s="7" t="s">
        <v>635</v>
      </c>
      <c r="G155" s="7" t="s">
        <v>636</v>
      </c>
      <c r="H155" s="7" t="s">
        <v>637</v>
      </c>
      <c r="I155" s="11">
        <f>SUM(J155:L155)</f>
        <v>640</v>
      </c>
      <c r="J155" s="11">
        <v>640</v>
      </c>
      <c r="K155" s="11"/>
      <c r="L155" s="11"/>
      <c r="M155" s="7" t="s">
        <v>650</v>
      </c>
      <c r="N155" s="7" t="s">
        <v>651</v>
      </c>
      <c r="O155" s="7" t="s">
        <v>652</v>
      </c>
      <c r="P155" s="7"/>
    </row>
    <row r="156" spans="1:16" s="16" customFormat="1" ht="13.5">
      <c r="A156" s="22"/>
      <c r="B156" s="54" t="s">
        <v>653</v>
      </c>
      <c r="C156" s="54"/>
      <c r="D156" s="54"/>
      <c r="E156" s="54"/>
      <c r="F156" s="54"/>
      <c r="G156" s="22"/>
      <c r="H156" s="22"/>
      <c r="I156" s="25">
        <f>SUM(I153:I155)</f>
        <v>1607.2</v>
      </c>
      <c r="J156" s="25">
        <f>SUM(J153:J155)</f>
        <v>1607.2</v>
      </c>
      <c r="K156" s="25"/>
      <c r="L156" s="25"/>
      <c r="M156" s="26"/>
      <c r="N156" s="22"/>
      <c r="O156" s="26"/>
      <c r="P156" s="22"/>
    </row>
    <row r="157" spans="1:16" s="3" customFormat="1" ht="54">
      <c r="A157" s="7">
        <v>142</v>
      </c>
      <c r="B157" s="7" t="s">
        <v>654</v>
      </c>
      <c r="C157" s="7" t="s">
        <v>655</v>
      </c>
      <c r="D157" s="7" t="s">
        <v>656</v>
      </c>
      <c r="E157" s="7" t="s">
        <v>42</v>
      </c>
      <c r="F157" s="7" t="s">
        <v>657</v>
      </c>
      <c r="G157" s="7" t="s">
        <v>658</v>
      </c>
      <c r="H157" s="7"/>
      <c r="I157" s="11">
        <f aca="true" t="shared" si="12" ref="I157:I163">SUM(J157:L157)</f>
        <v>40</v>
      </c>
      <c r="J157" s="11"/>
      <c r="K157" s="11">
        <v>40</v>
      </c>
      <c r="L157" s="11"/>
      <c r="M157" s="7" t="s">
        <v>659</v>
      </c>
      <c r="N157" s="7" t="s">
        <v>660</v>
      </c>
      <c r="O157" s="7" t="s">
        <v>660</v>
      </c>
      <c r="P157" s="7"/>
    </row>
    <row r="158" spans="1:16" s="3" customFormat="1" ht="81">
      <c r="A158" s="7">
        <f aca="true" t="shared" si="13" ref="A158:A163">A157+1</f>
        <v>143</v>
      </c>
      <c r="B158" s="7" t="s">
        <v>654</v>
      </c>
      <c r="C158" s="7" t="s">
        <v>661</v>
      </c>
      <c r="D158" s="7" t="s">
        <v>662</v>
      </c>
      <c r="E158" s="7" t="s">
        <v>42</v>
      </c>
      <c r="F158" s="7" t="s">
        <v>657</v>
      </c>
      <c r="G158" s="7" t="s">
        <v>658</v>
      </c>
      <c r="H158" s="7"/>
      <c r="I158" s="11">
        <f t="shared" si="12"/>
        <v>144</v>
      </c>
      <c r="J158" s="11"/>
      <c r="K158" s="11">
        <v>144</v>
      </c>
      <c r="L158" s="11"/>
      <c r="M158" s="7" t="s">
        <v>663</v>
      </c>
      <c r="N158" s="7" t="s">
        <v>664</v>
      </c>
      <c r="O158" s="7" t="s">
        <v>664</v>
      </c>
      <c r="P158" s="7"/>
    </row>
    <row r="159" spans="1:16" s="3" customFormat="1" ht="67.5">
      <c r="A159" s="7">
        <f t="shared" si="13"/>
        <v>144</v>
      </c>
      <c r="B159" s="7" t="s">
        <v>665</v>
      </c>
      <c r="C159" s="7" t="s">
        <v>666</v>
      </c>
      <c r="D159" s="7" t="s">
        <v>667</v>
      </c>
      <c r="E159" s="7" t="s">
        <v>42</v>
      </c>
      <c r="F159" s="7" t="s">
        <v>657</v>
      </c>
      <c r="G159" s="7" t="s">
        <v>658</v>
      </c>
      <c r="H159" s="7"/>
      <c r="I159" s="11">
        <f t="shared" si="12"/>
        <v>80</v>
      </c>
      <c r="J159" s="11"/>
      <c r="K159" s="11">
        <v>80</v>
      </c>
      <c r="L159" s="11"/>
      <c r="M159" s="7" t="s">
        <v>668</v>
      </c>
      <c r="N159" s="7" t="s">
        <v>669</v>
      </c>
      <c r="O159" s="7" t="s">
        <v>669</v>
      </c>
      <c r="P159" s="7"/>
    </row>
    <row r="160" spans="1:16" s="3" customFormat="1" ht="67.5">
      <c r="A160" s="7">
        <f t="shared" si="13"/>
        <v>145</v>
      </c>
      <c r="B160" s="7" t="s">
        <v>670</v>
      </c>
      <c r="C160" s="7" t="s">
        <v>671</v>
      </c>
      <c r="D160" s="7" t="s">
        <v>672</v>
      </c>
      <c r="E160" s="7" t="s">
        <v>42</v>
      </c>
      <c r="F160" s="7" t="s">
        <v>657</v>
      </c>
      <c r="G160" s="7" t="s">
        <v>658</v>
      </c>
      <c r="H160" s="7"/>
      <c r="I160" s="11">
        <f t="shared" si="12"/>
        <v>8</v>
      </c>
      <c r="J160" s="11"/>
      <c r="K160" s="11">
        <v>8</v>
      </c>
      <c r="L160" s="11"/>
      <c r="M160" s="7" t="s">
        <v>673</v>
      </c>
      <c r="N160" s="7" t="s">
        <v>674</v>
      </c>
      <c r="O160" s="7" t="s">
        <v>674</v>
      </c>
      <c r="P160" s="7"/>
    </row>
    <row r="161" spans="1:16" s="3" customFormat="1" ht="67.5">
      <c r="A161" s="7">
        <f t="shared" si="13"/>
        <v>146</v>
      </c>
      <c r="B161" s="7" t="s">
        <v>675</v>
      </c>
      <c r="C161" s="7" t="s">
        <v>671</v>
      </c>
      <c r="D161" s="7" t="s">
        <v>676</v>
      </c>
      <c r="E161" s="7" t="s">
        <v>42</v>
      </c>
      <c r="F161" s="7" t="s">
        <v>657</v>
      </c>
      <c r="G161" s="7" t="s">
        <v>658</v>
      </c>
      <c r="H161" s="7"/>
      <c r="I161" s="11">
        <f t="shared" si="12"/>
        <v>24</v>
      </c>
      <c r="J161" s="11"/>
      <c r="K161" s="11">
        <v>24</v>
      </c>
      <c r="L161" s="11"/>
      <c r="M161" s="7" t="s">
        <v>673</v>
      </c>
      <c r="N161" s="7" t="s">
        <v>677</v>
      </c>
      <c r="O161" s="7" t="s">
        <v>677</v>
      </c>
      <c r="P161" s="7"/>
    </row>
    <row r="162" spans="1:16" s="3" customFormat="1" ht="67.5">
      <c r="A162" s="7">
        <f t="shared" si="13"/>
        <v>147</v>
      </c>
      <c r="B162" s="7" t="s">
        <v>678</v>
      </c>
      <c r="C162" s="7" t="s">
        <v>679</v>
      </c>
      <c r="D162" s="7" t="s">
        <v>680</v>
      </c>
      <c r="E162" s="7" t="s">
        <v>42</v>
      </c>
      <c r="F162" s="7" t="s">
        <v>657</v>
      </c>
      <c r="G162" s="7" t="s">
        <v>658</v>
      </c>
      <c r="H162" s="7"/>
      <c r="I162" s="11">
        <f t="shared" si="12"/>
        <v>128</v>
      </c>
      <c r="J162" s="11"/>
      <c r="K162" s="11">
        <v>128</v>
      </c>
      <c r="L162" s="11"/>
      <c r="M162" s="7" t="s">
        <v>681</v>
      </c>
      <c r="N162" s="7" t="s">
        <v>682</v>
      </c>
      <c r="O162" s="7" t="s">
        <v>682</v>
      </c>
      <c r="P162" s="7"/>
    </row>
    <row r="163" spans="1:16" s="3" customFormat="1" ht="67.5">
      <c r="A163" s="7">
        <f t="shared" si="13"/>
        <v>148</v>
      </c>
      <c r="B163" s="7" t="s">
        <v>683</v>
      </c>
      <c r="C163" s="7" t="s">
        <v>684</v>
      </c>
      <c r="D163" s="7" t="s">
        <v>656</v>
      </c>
      <c r="E163" s="7" t="s">
        <v>42</v>
      </c>
      <c r="F163" s="7" t="s">
        <v>657</v>
      </c>
      <c r="G163" s="7" t="s">
        <v>658</v>
      </c>
      <c r="H163" s="7"/>
      <c r="I163" s="11">
        <f t="shared" si="12"/>
        <v>40</v>
      </c>
      <c r="J163" s="11"/>
      <c r="K163" s="11">
        <v>40</v>
      </c>
      <c r="L163" s="11"/>
      <c r="M163" s="7" t="s">
        <v>685</v>
      </c>
      <c r="N163" s="7" t="s">
        <v>686</v>
      </c>
      <c r="O163" s="7" t="s">
        <v>686</v>
      </c>
      <c r="P163" s="7"/>
    </row>
    <row r="164" spans="1:16" s="16" customFormat="1" ht="13.5">
      <c r="A164" s="22"/>
      <c r="B164" s="54" t="s">
        <v>687</v>
      </c>
      <c r="C164" s="54"/>
      <c r="D164" s="54"/>
      <c r="E164" s="54"/>
      <c r="F164" s="54"/>
      <c r="G164" s="22"/>
      <c r="H164" s="22"/>
      <c r="I164" s="25">
        <f>SUM(I157:I163)</f>
        <v>464</v>
      </c>
      <c r="J164" s="25"/>
      <c r="K164" s="25">
        <f>SUM(K157:K163)</f>
        <v>464</v>
      </c>
      <c r="L164" s="25"/>
      <c r="M164" s="26"/>
      <c r="N164" s="22"/>
      <c r="O164" s="26"/>
      <c r="P164" s="22"/>
    </row>
    <row r="165" spans="1:16" s="3" customFormat="1" ht="40.5">
      <c r="A165" s="7">
        <v>149</v>
      </c>
      <c r="B165" s="7" t="s">
        <v>688</v>
      </c>
      <c r="C165" s="7" t="s">
        <v>689</v>
      </c>
      <c r="D165" s="7" t="s">
        <v>690</v>
      </c>
      <c r="E165" s="7" t="s">
        <v>42</v>
      </c>
      <c r="F165" s="7" t="s">
        <v>691</v>
      </c>
      <c r="G165" s="7"/>
      <c r="H165" s="7"/>
      <c r="I165" s="11">
        <f>SUM(J165:L165)</f>
        <v>360</v>
      </c>
      <c r="J165" s="11">
        <v>360</v>
      </c>
      <c r="K165" s="11"/>
      <c r="L165" s="11"/>
      <c r="M165" s="7" t="s">
        <v>692</v>
      </c>
      <c r="N165" s="7" t="s">
        <v>693</v>
      </c>
      <c r="O165" s="7" t="s">
        <v>47</v>
      </c>
      <c r="P165" s="7"/>
    </row>
    <row r="166" spans="1:16" s="16" customFormat="1" ht="13.5">
      <c r="A166" s="22"/>
      <c r="B166" s="54" t="s">
        <v>694</v>
      </c>
      <c r="C166" s="54"/>
      <c r="D166" s="54"/>
      <c r="E166" s="54"/>
      <c r="F166" s="54"/>
      <c r="G166" s="22"/>
      <c r="H166" s="22"/>
      <c r="I166" s="25">
        <f>SUM(I165:I165)</f>
        <v>360</v>
      </c>
      <c r="J166" s="25">
        <f>SUM(J165:J165)</f>
        <v>360</v>
      </c>
      <c r="K166" s="25"/>
      <c r="L166" s="25"/>
      <c r="M166" s="26"/>
      <c r="N166" s="22"/>
      <c r="O166" s="26"/>
      <c r="P166" s="22"/>
    </row>
    <row r="167" spans="1:16" s="18" customFormat="1" ht="13.5">
      <c r="A167" s="28" t="s">
        <v>695</v>
      </c>
      <c r="B167" s="28" t="s">
        <v>696</v>
      </c>
      <c r="C167" s="28"/>
      <c r="D167" s="28"/>
      <c r="E167" s="28"/>
      <c r="F167" s="28"/>
      <c r="G167" s="28"/>
      <c r="H167" s="28"/>
      <c r="I167" s="29">
        <f>SUM(I197+I214+I223+I230+I240+I246+I253+I257+I266+I285+I288)</f>
        <v>7694.703079999999</v>
      </c>
      <c r="J167" s="29"/>
      <c r="K167" s="29">
        <f>SUM(K197+K214+K223+K230+K240+K246+K253+K257+K266+K285+K288)</f>
        <v>7694.703079999999</v>
      </c>
      <c r="L167" s="29"/>
      <c r="M167" s="28"/>
      <c r="N167" s="28"/>
      <c r="O167" s="28"/>
      <c r="P167" s="28"/>
    </row>
    <row r="168" spans="1:16" s="3" customFormat="1" ht="40.5">
      <c r="A168" s="7">
        <v>150</v>
      </c>
      <c r="B168" s="7" t="s">
        <v>697</v>
      </c>
      <c r="C168" s="12" t="s">
        <v>698</v>
      </c>
      <c r="D168" s="12" t="s">
        <v>699</v>
      </c>
      <c r="E168" s="7" t="s">
        <v>42</v>
      </c>
      <c r="F168" s="7" t="s">
        <v>533</v>
      </c>
      <c r="G168" s="7" t="s">
        <v>587</v>
      </c>
      <c r="H168" s="7"/>
      <c r="I168" s="11">
        <v>57</v>
      </c>
      <c r="J168" s="11"/>
      <c r="K168" s="11">
        <v>57</v>
      </c>
      <c r="L168" s="11"/>
      <c r="M168" s="12" t="s">
        <v>700</v>
      </c>
      <c r="N168" s="12" t="s">
        <v>701</v>
      </c>
      <c r="O168" s="7" t="s">
        <v>702</v>
      </c>
      <c r="P168" s="56" t="s">
        <v>703</v>
      </c>
    </row>
    <row r="169" spans="1:16" s="3" customFormat="1" ht="27">
      <c r="A169" s="7">
        <f aca="true" t="shared" si="14" ref="A169:A194">A168+1</f>
        <v>151</v>
      </c>
      <c r="B169" s="7" t="s">
        <v>704</v>
      </c>
      <c r="C169" s="12" t="s">
        <v>705</v>
      </c>
      <c r="D169" s="12" t="s">
        <v>706</v>
      </c>
      <c r="E169" s="7" t="s">
        <v>42</v>
      </c>
      <c r="F169" s="7" t="s">
        <v>533</v>
      </c>
      <c r="G169" s="7" t="s">
        <v>607</v>
      </c>
      <c r="H169" s="7"/>
      <c r="I169" s="11">
        <v>60</v>
      </c>
      <c r="J169" s="11"/>
      <c r="K169" s="11">
        <v>60</v>
      </c>
      <c r="L169" s="11"/>
      <c r="M169" s="12" t="s">
        <v>707</v>
      </c>
      <c r="N169" s="12" t="s">
        <v>708</v>
      </c>
      <c r="O169" s="7" t="s">
        <v>702</v>
      </c>
      <c r="P169" s="65"/>
    </row>
    <row r="170" spans="1:16" s="3" customFormat="1" ht="27">
      <c r="A170" s="7">
        <f t="shared" si="14"/>
        <v>152</v>
      </c>
      <c r="B170" s="7" t="s">
        <v>709</v>
      </c>
      <c r="C170" s="12" t="s">
        <v>705</v>
      </c>
      <c r="D170" s="12" t="s">
        <v>710</v>
      </c>
      <c r="E170" s="7" t="s">
        <v>42</v>
      </c>
      <c r="F170" s="7" t="s">
        <v>533</v>
      </c>
      <c r="G170" s="7" t="s">
        <v>607</v>
      </c>
      <c r="H170" s="7"/>
      <c r="I170" s="53">
        <v>7.8</v>
      </c>
      <c r="J170" s="53"/>
      <c r="K170" s="53">
        <v>7.8</v>
      </c>
      <c r="L170" s="53"/>
      <c r="M170" s="62" t="s">
        <v>711</v>
      </c>
      <c r="N170" s="62" t="s">
        <v>712</v>
      </c>
      <c r="O170" s="62" t="s">
        <v>702</v>
      </c>
      <c r="P170" s="65"/>
    </row>
    <row r="171" spans="1:16" s="3" customFormat="1" ht="27">
      <c r="A171" s="7">
        <f t="shared" si="14"/>
        <v>153</v>
      </c>
      <c r="B171" s="7" t="s">
        <v>713</v>
      </c>
      <c r="C171" s="12" t="s">
        <v>705</v>
      </c>
      <c r="D171" s="12" t="s">
        <v>714</v>
      </c>
      <c r="E171" s="7" t="s">
        <v>42</v>
      </c>
      <c r="F171" s="7" t="s">
        <v>533</v>
      </c>
      <c r="G171" s="7" t="s">
        <v>607</v>
      </c>
      <c r="H171" s="7"/>
      <c r="I171" s="53"/>
      <c r="J171" s="53"/>
      <c r="K171" s="53"/>
      <c r="L171" s="53"/>
      <c r="M171" s="63"/>
      <c r="N171" s="63"/>
      <c r="O171" s="63" t="s">
        <v>702</v>
      </c>
      <c r="P171" s="65"/>
    </row>
    <row r="172" spans="1:16" s="3" customFormat="1" ht="27">
      <c r="A172" s="7">
        <f t="shared" si="14"/>
        <v>154</v>
      </c>
      <c r="B172" s="7" t="s">
        <v>715</v>
      </c>
      <c r="C172" s="12" t="s">
        <v>705</v>
      </c>
      <c r="D172" s="12" t="s">
        <v>716</v>
      </c>
      <c r="E172" s="7" t="s">
        <v>42</v>
      </c>
      <c r="F172" s="7" t="s">
        <v>533</v>
      </c>
      <c r="G172" s="7" t="s">
        <v>607</v>
      </c>
      <c r="H172" s="7"/>
      <c r="I172" s="53"/>
      <c r="J172" s="53"/>
      <c r="K172" s="53"/>
      <c r="L172" s="53"/>
      <c r="M172" s="64"/>
      <c r="N172" s="64"/>
      <c r="O172" s="64" t="s">
        <v>702</v>
      </c>
      <c r="P172" s="65"/>
    </row>
    <row r="173" spans="1:16" s="3" customFormat="1" ht="40.5">
      <c r="A173" s="7">
        <f t="shared" si="14"/>
        <v>155</v>
      </c>
      <c r="B173" s="7" t="s">
        <v>717</v>
      </c>
      <c r="C173" s="12" t="s">
        <v>718</v>
      </c>
      <c r="D173" s="12" t="s">
        <v>719</v>
      </c>
      <c r="E173" s="7" t="s">
        <v>42</v>
      </c>
      <c r="F173" s="7" t="s">
        <v>533</v>
      </c>
      <c r="G173" s="7" t="s">
        <v>720</v>
      </c>
      <c r="H173" s="7"/>
      <c r="I173" s="11">
        <v>28.72</v>
      </c>
      <c r="J173" s="11"/>
      <c r="K173" s="11">
        <v>28.72</v>
      </c>
      <c r="L173" s="11"/>
      <c r="M173" s="12" t="s">
        <v>721</v>
      </c>
      <c r="N173" s="12" t="s">
        <v>722</v>
      </c>
      <c r="O173" s="7" t="s">
        <v>702</v>
      </c>
      <c r="P173" s="65"/>
    </row>
    <row r="174" spans="1:16" s="3" customFormat="1" ht="40.5">
      <c r="A174" s="7">
        <f t="shared" si="14"/>
        <v>156</v>
      </c>
      <c r="B174" s="7" t="s">
        <v>723</v>
      </c>
      <c r="C174" s="12" t="s">
        <v>724</v>
      </c>
      <c r="D174" s="12" t="s">
        <v>725</v>
      </c>
      <c r="E174" s="7" t="s">
        <v>42</v>
      </c>
      <c r="F174" s="7" t="s">
        <v>533</v>
      </c>
      <c r="G174" s="7" t="s">
        <v>565</v>
      </c>
      <c r="H174" s="7"/>
      <c r="I174" s="11">
        <v>150</v>
      </c>
      <c r="J174" s="11"/>
      <c r="K174" s="11">
        <v>150</v>
      </c>
      <c r="L174" s="11"/>
      <c r="M174" s="12" t="s">
        <v>726</v>
      </c>
      <c r="N174" s="12" t="s">
        <v>727</v>
      </c>
      <c r="O174" s="7" t="s">
        <v>702</v>
      </c>
      <c r="P174" s="65"/>
    </row>
    <row r="175" spans="1:16" s="3" customFormat="1" ht="27">
      <c r="A175" s="7">
        <f t="shared" si="14"/>
        <v>157</v>
      </c>
      <c r="B175" s="7" t="s">
        <v>713</v>
      </c>
      <c r="C175" s="12" t="s">
        <v>728</v>
      </c>
      <c r="D175" s="12" t="s">
        <v>729</v>
      </c>
      <c r="E175" s="7" t="s">
        <v>42</v>
      </c>
      <c r="F175" s="7" t="s">
        <v>533</v>
      </c>
      <c r="G175" s="7" t="s">
        <v>730</v>
      </c>
      <c r="H175" s="7"/>
      <c r="I175" s="11">
        <v>5.53</v>
      </c>
      <c r="J175" s="11"/>
      <c r="K175" s="11">
        <v>5.53</v>
      </c>
      <c r="L175" s="11"/>
      <c r="M175" s="12" t="s">
        <v>731</v>
      </c>
      <c r="N175" s="12" t="s">
        <v>732</v>
      </c>
      <c r="O175" s="7" t="s">
        <v>702</v>
      </c>
      <c r="P175" s="65"/>
    </row>
    <row r="176" spans="1:16" s="3" customFormat="1" ht="27">
      <c r="A176" s="7">
        <f t="shared" si="14"/>
        <v>158</v>
      </c>
      <c r="B176" s="7" t="s">
        <v>715</v>
      </c>
      <c r="C176" s="12" t="s">
        <v>733</v>
      </c>
      <c r="D176" s="12" t="s">
        <v>734</v>
      </c>
      <c r="E176" s="7" t="s">
        <v>42</v>
      </c>
      <c r="F176" s="7" t="s">
        <v>533</v>
      </c>
      <c r="G176" s="7" t="s">
        <v>581</v>
      </c>
      <c r="H176" s="7"/>
      <c r="I176" s="11">
        <v>4</v>
      </c>
      <c r="J176" s="11"/>
      <c r="K176" s="11">
        <v>4</v>
      </c>
      <c r="L176" s="11"/>
      <c r="M176" s="12" t="s">
        <v>735</v>
      </c>
      <c r="N176" s="12" t="s">
        <v>736</v>
      </c>
      <c r="O176" s="7" t="s">
        <v>702</v>
      </c>
      <c r="P176" s="65"/>
    </row>
    <row r="177" spans="1:16" s="3" customFormat="1" ht="27">
      <c r="A177" s="7">
        <f t="shared" si="14"/>
        <v>159</v>
      </c>
      <c r="B177" s="7" t="s">
        <v>713</v>
      </c>
      <c r="C177" s="12" t="s">
        <v>733</v>
      </c>
      <c r="D177" s="12" t="s">
        <v>737</v>
      </c>
      <c r="E177" s="7" t="s">
        <v>42</v>
      </c>
      <c r="F177" s="7" t="s">
        <v>533</v>
      </c>
      <c r="G177" s="7" t="s">
        <v>581</v>
      </c>
      <c r="H177" s="7"/>
      <c r="I177" s="11">
        <v>15.05</v>
      </c>
      <c r="J177" s="11"/>
      <c r="K177" s="11">
        <v>15.05</v>
      </c>
      <c r="L177" s="11"/>
      <c r="M177" s="12" t="s">
        <v>735</v>
      </c>
      <c r="N177" s="12" t="s">
        <v>736</v>
      </c>
      <c r="O177" s="7" t="s">
        <v>702</v>
      </c>
      <c r="P177" s="65"/>
    </row>
    <row r="178" spans="1:16" s="3" customFormat="1" ht="27">
      <c r="A178" s="7">
        <f t="shared" si="14"/>
        <v>160</v>
      </c>
      <c r="B178" s="7" t="s">
        <v>738</v>
      </c>
      <c r="C178" s="12" t="s">
        <v>733</v>
      </c>
      <c r="D178" s="12" t="s">
        <v>739</v>
      </c>
      <c r="E178" s="7" t="s">
        <v>42</v>
      </c>
      <c r="F178" s="7" t="s">
        <v>533</v>
      </c>
      <c r="G178" s="7" t="s">
        <v>581</v>
      </c>
      <c r="H178" s="7"/>
      <c r="I178" s="11">
        <v>15</v>
      </c>
      <c r="J178" s="11"/>
      <c r="K178" s="11">
        <v>15</v>
      </c>
      <c r="L178" s="11"/>
      <c r="M178" s="12" t="s">
        <v>735</v>
      </c>
      <c r="N178" s="12" t="s">
        <v>736</v>
      </c>
      <c r="O178" s="7" t="s">
        <v>702</v>
      </c>
      <c r="P178" s="65"/>
    </row>
    <row r="179" spans="1:16" s="3" customFormat="1" ht="40.5">
      <c r="A179" s="7">
        <f t="shared" si="14"/>
        <v>161</v>
      </c>
      <c r="B179" s="7" t="s">
        <v>697</v>
      </c>
      <c r="C179" s="12" t="s">
        <v>740</v>
      </c>
      <c r="D179" s="12" t="s">
        <v>741</v>
      </c>
      <c r="E179" s="7" t="s">
        <v>42</v>
      </c>
      <c r="F179" s="7" t="s">
        <v>533</v>
      </c>
      <c r="G179" s="7" t="s">
        <v>742</v>
      </c>
      <c r="H179" s="7"/>
      <c r="I179" s="11">
        <v>22.27</v>
      </c>
      <c r="J179" s="11"/>
      <c r="K179" s="11">
        <v>22.27</v>
      </c>
      <c r="L179" s="11"/>
      <c r="M179" s="12" t="s">
        <v>743</v>
      </c>
      <c r="N179" s="12" t="s">
        <v>744</v>
      </c>
      <c r="O179" s="7" t="s">
        <v>702</v>
      </c>
      <c r="P179" s="65"/>
    </row>
    <row r="180" spans="1:16" s="3" customFormat="1" ht="40.5">
      <c r="A180" s="7">
        <f t="shared" si="14"/>
        <v>162</v>
      </c>
      <c r="B180" s="7" t="s">
        <v>713</v>
      </c>
      <c r="C180" s="12" t="s">
        <v>740</v>
      </c>
      <c r="D180" s="12" t="s">
        <v>745</v>
      </c>
      <c r="E180" s="7" t="s">
        <v>42</v>
      </c>
      <c r="F180" s="7" t="s">
        <v>533</v>
      </c>
      <c r="G180" s="7" t="s">
        <v>742</v>
      </c>
      <c r="H180" s="7"/>
      <c r="I180" s="11">
        <v>15</v>
      </c>
      <c r="J180" s="11"/>
      <c r="K180" s="11">
        <v>15</v>
      </c>
      <c r="L180" s="11"/>
      <c r="M180" s="12" t="s">
        <v>743</v>
      </c>
      <c r="N180" s="12" t="s">
        <v>746</v>
      </c>
      <c r="O180" s="7" t="s">
        <v>702</v>
      </c>
      <c r="P180" s="65"/>
    </row>
    <row r="181" spans="1:16" s="3" customFormat="1" ht="54">
      <c r="A181" s="7">
        <f t="shared" si="14"/>
        <v>163</v>
      </c>
      <c r="B181" s="7" t="s">
        <v>697</v>
      </c>
      <c r="C181" s="12" t="s">
        <v>747</v>
      </c>
      <c r="D181" s="12" t="s">
        <v>748</v>
      </c>
      <c r="E181" s="7" t="s">
        <v>42</v>
      </c>
      <c r="F181" s="7" t="s">
        <v>533</v>
      </c>
      <c r="G181" s="7" t="s">
        <v>749</v>
      </c>
      <c r="H181" s="7"/>
      <c r="I181" s="11">
        <v>10</v>
      </c>
      <c r="J181" s="11"/>
      <c r="K181" s="11">
        <v>10</v>
      </c>
      <c r="L181" s="11"/>
      <c r="M181" s="12" t="s">
        <v>750</v>
      </c>
      <c r="N181" s="12" t="s">
        <v>751</v>
      </c>
      <c r="O181" s="7" t="s">
        <v>702</v>
      </c>
      <c r="P181" s="65"/>
    </row>
    <row r="182" spans="1:16" s="3" customFormat="1" ht="27">
      <c r="A182" s="7">
        <f t="shared" si="14"/>
        <v>164</v>
      </c>
      <c r="B182" s="7" t="s">
        <v>752</v>
      </c>
      <c r="C182" s="12" t="s">
        <v>753</v>
      </c>
      <c r="D182" s="12" t="s">
        <v>754</v>
      </c>
      <c r="E182" s="7" t="s">
        <v>42</v>
      </c>
      <c r="F182" s="7" t="s">
        <v>533</v>
      </c>
      <c r="G182" s="7" t="s">
        <v>755</v>
      </c>
      <c r="H182" s="7"/>
      <c r="I182" s="11">
        <v>22</v>
      </c>
      <c r="J182" s="11"/>
      <c r="K182" s="11">
        <v>22</v>
      </c>
      <c r="L182" s="11"/>
      <c r="M182" s="12" t="s">
        <v>756</v>
      </c>
      <c r="N182" s="12" t="s">
        <v>757</v>
      </c>
      <c r="O182" s="7" t="s">
        <v>702</v>
      </c>
      <c r="P182" s="65"/>
    </row>
    <row r="183" spans="1:16" s="3" customFormat="1" ht="27">
      <c r="A183" s="7">
        <f t="shared" si="14"/>
        <v>165</v>
      </c>
      <c r="B183" s="7" t="s">
        <v>715</v>
      </c>
      <c r="C183" s="12" t="s">
        <v>758</v>
      </c>
      <c r="D183" s="12" t="s">
        <v>759</v>
      </c>
      <c r="E183" s="7" t="s">
        <v>42</v>
      </c>
      <c r="F183" s="7" t="s">
        <v>533</v>
      </c>
      <c r="G183" s="7" t="s">
        <v>534</v>
      </c>
      <c r="H183" s="7"/>
      <c r="I183" s="53">
        <v>19.07</v>
      </c>
      <c r="J183" s="53"/>
      <c r="K183" s="53">
        <v>19.07</v>
      </c>
      <c r="L183" s="53"/>
      <c r="M183" s="55" t="s">
        <v>760</v>
      </c>
      <c r="N183" s="55" t="s">
        <v>761</v>
      </c>
      <c r="O183" s="55" t="s">
        <v>702</v>
      </c>
      <c r="P183" s="65"/>
    </row>
    <row r="184" spans="1:16" s="3" customFormat="1" ht="27">
      <c r="A184" s="7">
        <f t="shared" si="14"/>
        <v>166</v>
      </c>
      <c r="B184" s="7" t="s">
        <v>713</v>
      </c>
      <c r="C184" s="12" t="s">
        <v>758</v>
      </c>
      <c r="D184" s="12" t="s">
        <v>762</v>
      </c>
      <c r="E184" s="7" t="s">
        <v>42</v>
      </c>
      <c r="F184" s="7" t="s">
        <v>533</v>
      </c>
      <c r="G184" s="7" t="s">
        <v>534</v>
      </c>
      <c r="H184" s="7"/>
      <c r="I184" s="53"/>
      <c r="J184" s="53"/>
      <c r="K184" s="53"/>
      <c r="L184" s="53"/>
      <c r="M184" s="55"/>
      <c r="N184" s="55"/>
      <c r="O184" s="55" t="s">
        <v>702</v>
      </c>
      <c r="P184" s="65"/>
    </row>
    <row r="185" spans="1:16" s="3" customFormat="1" ht="27">
      <c r="A185" s="7">
        <f t="shared" si="14"/>
        <v>167</v>
      </c>
      <c r="B185" s="7" t="s">
        <v>763</v>
      </c>
      <c r="C185" s="12" t="s">
        <v>544</v>
      </c>
      <c r="D185" s="12" t="s">
        <v>764</v>
      </c>
      <c r="E185" s="7" t="s">
        <v>42</v>
      </c>
      <c r="F185" s="7" t="s">
        <v>533</v>
      </c>
      <c r="G185" s="7" t="s">
        <v>546</v>
      </c>
      <c r="H185" s="7"/>
      <c r="I185" s="11">
        <v>7</v>
      </c>
      <c r="J185" s="11"/>
      <c r="K185" s="11">
        <v>7</v>
      </c>
      <c r="L185" s="11"/>
      <c r="M185" s="12" t="s">
        <v>765</v>
      </c>
      <c r="N185" s="12" t="s">
        <v>766</v>
      </c>
      <c r="O185" s="7" t="s">
        <v>702</v>
      </c>
      <c r="P185" s="65"/>
    </row>
    <row r="186" spans="1:16" s="3" customFormat="1" ht="27">
      <c r="A186" s="7">
        <f t="shared" si="14"/>
        <v>168</v>
      </c>
      <c r="B186" s="7" t="s">
        <v>767</v>
      </c>
      <c r="C186" s="12" t="s">
        <v>544</v>
      </c>
      <c r="D186" s="12" t="s">
        <v>768</v>
      </c>
      <c r="E186" s="7" t="s">
        <v>42</v>
      </c>
      <c r="F186" s="7" t="s">
        <v>533</v>
      </c>
      <c r="G186" s="7" t="s">
        <v>546</v>
      </c>
      <c r="H186" s="7"/>
      <c r="I186" s="11">
        <v>9</v>
      </c>
      <c r="J186" s="11"/>
      <c r="K186" s="11">
        <v>9</v>
      </c>
      <c r="L186" s="11"/>
      <c r="M186" s="12" t="s">
        <v>769</v>
      </c>
      <c r="N186" s="12" t="s">
        <v>770</v>
      </c>
      <c r="O186" s="7" t="s">
        <v>702</v>
      </c>
      <c r="P186" s="65"/>
    </row>
    <row r="187" spans="1:16" s="3" customFormat="1" ht="40.5">
      <c r="A187" s="7">
        <f t="shared" si="14"/>
        <v>169</v>
      </c>
      <c r="B187" s="7" t="s">
        <v>771</v>
      </c>
      <c r="C187" s="12" t="s">
        <v>772</v>
      </c>
      <c r="D187" s="12" t="s">
        <v>773</v>
      </c>
      <c r="E187" s="7" t="s">
        <v>42</v>
      </c>
      <c r="F187" s="7" t="s">
        <v>533</v>
      </c>
      <c r="G187" s="7" t="s">
        <v>607</v>
      </c>
      <c r="H187" s="7"/>
      <c r="I187" s="11">
        <v>20</v>
      </c>
      <c r="J187" s="11"/>
      <c r="K187" s="11">
        <v>20</v>
      </c>
      <c r="L187" s="11"/>
      <c r="M187" s="12" t="s">
        <v>774</v>
      </c>
      <c r="N187" s="12" t="s">
        <v>775</v>
      </c>
      <c r="O187" s="7" t="s">
        <v>702</v>
      </c>
      <c r="P187" s="65"/>
    </row>
    <row r="188" spans="1:16" s="3" customFormat="1" ht="40.5">
      <c r="A188" s="7">
        <f t="shared" si="14"/>
        <v>170</v>
      </c>
      <c r="B188" s="7" t="s">
        <v>776</v>
      </c>
      <c r="C188" s="12" t="s">
        <v>772</v>
      </c>
      <c r="D188" s="12" t="s">
        <v>777</v>
      </c>
      <c r="E188" s="7" t="s">
        <v>42</v>
      </c>
      <c r="F188" s="7" t="s">
        <v>533</v>
      </c>
      <c r="G188" s="7" t="s">
        <v>607</v>
      </c>
      <c r="H188" s="7"/>
      <c r="I188" s="11">
        <v>40</v>
      </c>
      <c r="J188" s="11"/>
      <c r="K188" s="11">
        <v>40</v>
      </c>
      <c r="L188" s="11"/>
      <c r="M188" s="12" t="s">
        <v>778</v>
      </c>
      <c r="N188" s="12" t="s">
        <v>775</v>
      </c>
      <c r="O188" s="7" t="s">
        <v>702</v>
      </c>
      <c r="P188" s="65"/>
    </row>
    <row r="189" spans="1:16" s="3" customFormat="1" ht="27">
      <c r="A189" s="7">
        <f t="shared" si="14"/>
        <v>171</v>
      </c>
      <c r="B189" s="7" t="s">
        <v>779</v>
      </c>
      <c r="C189" s="12" t="s">
        <v>553</v>
      </c>
      <c r="D189" s="12" t="s">
        <v>780</v>
      </c>
      <c r="E189" s="7" t="s">
        <v>42</v>
      </c>
      <c r="F189" s="7" t="s">
        <v>533</v>
      </c>
      <c r="G189" s="7" t="s">
        <v>540</v>
      </c>
      <c r="H189" s="7"/>
      <c r="I189" s="11">
        <v>1.4</v>
      </c>
      <c r="J189" s="11"/>
      <c r="K189" s="11">
        <v>1.4</v>
      </c>
      <c r="L189" s="11"/>
      <c r="M189" s="12" t="s">
        <v>781</v>
      </c>
      <c r="N189" s="12" t="s">
        <v>782</v>
      </c>
      <c r="O189" s="7" t="s">
        <v>702</v>
      </c>
      <c r="P189" s="65"/>
    </row>
    <row r="190" spans="1:16" s="3" customFormat="1" ht="27">
      <c r="A190" s="7">
        <f t="shared" si="14"/>
        <v>172</v>
      </c>
      <c r="B190" s="7" t="s">
        <v>763</v>
      </c>
      <c r="C190" s="12" t="s">
        <v>553</v>
      </c>
      <c r="D190" s="12" t="s">
        <v>783</v>
      </c>
      <c r="E190" s="7" t="s">
        <v>42</v>
      </c>
      <c r="F190" s="7" t="s">
        <v>533</v>
      </c>
      <c r="G190" s="7" t="s">
        <v>540</v>
      </c>
      <c r="H190" s="7"/>
      <c r="I190" s="11">
        <v>4.7005</v>
      </c>
      <c r="J190" s="11"/>
      <c r="K190" s="11">
        <v>4.7005</v>
      </c>
      <c r="L190" s="11"/>
      <c r="M190" s="12" t="s">
        <v>781</v>
      </c>
      <c r="N190" s="12" t="s">
        <v>782</v>
      </c>
      <c r="O190" s="7" t="s">
        <v>702</v>
      </c>
      <c r="P190" s="65"/>
    </row>
    <row r="191" spans="1:16" s="3" customFormat="1" ht="27">
      <c r="A191" s="7">
        <f t="shared" si="14"/>
        <v>173</v>
      </c>
      <c r="B191" s="7" t="s">
        <v>784</v>
      </c>
      <c r="C191" s="12" t="s">
        <v>553</v>
      </c>
      <c r="D191" s="12" t="s">
        <v>785</v>
      </c>
      <c r="E191" s="7" t="s">
        <v>42</v>
      </c>
      <c r="F191" s="7" t="s">
        <v>533</v>
      </c>
      <c r="G191" s="7" t="s">
        <v>540</v>
      </c>
      <c r="H191" s="7"/>
      <c r="I191" s="11">
        <v>0.9438</v>
      </c>
      <c r="J191" s="11"/>
      <c r="K191" s="11">
        <v>0.9438</v>
      </c>
      <c r="L191" s="11"/>
      <c r="M191" s="12" t="s">
        <v>781</v>
      </c>
      <c r="N191" s="12" t="s">
        <v>782</v>
      </c>
      <c r="O191" s="7" t="s">
        <v>702</v>
      </c>
      <c r="P191" s="65"/>
    </row>
    <row r="192" spans="1:16" s="3" customFormat="1" ht="27">
      <c r="A192" s="7">
        <f t="shared" si="14"/>
        <v>174</v>
      </c>
      <c r="B192" s="7" t="s">
        <v>704</v>
      </c>
      <c r="C192" s="12" t="s">
        <v>786</v>
      </c>
      <c r="D192" s="12" t="s">
        <v>787</v>
      </c>
      <c r="E192" s="7" t="s">
        <v>42</v>
      </c>
      <c r="F192" s="7" t="s">
        <v>533</v>
      </c>
      <c r="G192" s="7" t="s">
        <v>788</v>
      </c>
      <c r="H192" s="7"/>
      <c r="I192" s="11">
        <v>1.12</v>
      </c>
      <c r="J192" s="11"/>
      <c r="K192" s="11">
        <v>1.12</v>
      </c>
      <c r="L192" s="11"/>
      <c r="M192" s="12" t="s">
        <v>789</v>
      </c>
      <c r="N192" s="12" t="s">
        <v>790</v>
      </c>
      <c r="O192" s="7" t="s">
        <v>702</v>
      </c>
      <c r="P192" s="65"/>
    </row>
    <row r="193" spans="1:16" s="3" customFormat="1" ht="40.5">
      <c r="A193" s="7">
        <f t="shared" si="14"/>
        <v>175</v>
      </c>
      <c r="B193" s="7" t="s">
        <v>779</v>
      </c>
      <c r="C193" s="12" t="s">
        <v>786</v>
      </c>
      <c r="D193" s="12" t="s">
        <v>791</v>
      </c>
      <c r="E193" s="7" t="s">
        <v>42</v>
      </c>
      <c r="F193" s="7" t="s">
        <v>533</v>
      </c>
      <c r="G193" s="7" t="s">
        <v>788</v>
      </c>
      <c r="H193" s="7"/>
      <c r="I193" s="11">
        <v>5.398</v>
      </c>
      <c r="J193" s="11"/>
      <c r="K193" s="11">
        <v>5.398</v>
      </c>
      <c r="L193" s="11"/>
      <c r="M193" s="12" t="s">
        <v>792</v>
      </c>
      <c r="N193" s="12" t="s">
        <v>793</v>
      </c>
      <c r="O193" s="7" t="s">
        <v>702</v>
      </c>
      <c r="P193" s="65"/>
    </row>
    <row r="194" spans="1:16" s="3" customFormat="1" ht="40.5">
      <c r="A194" s="7">
        <f t="shared" si="14"/>
        <v>176</v>
      </c>
      <c r="B194" s="7" t="s">
        <v>763</v>
      </c>
      <c r="C194" s="12" t="s">
        <v>786</v>
      </c>
      <c r="D194" s="12" t="s">
        <v>794</v>
      </c>
      <c r="E194" s="7" t="s">
        <v>42</v>
      </c>
      <c r="F194" s="7" t="s">
        <v>533</v>
      </c>
      <c r="G194" s="7" t="s">
        <v>788</v>
      </c>
      <c r="H194" s="7"/>
      <c r="I194" s="11">
        <v>26.4684</v>
      </c>
      <c r="J194" s="11"/>
      <c r="K194" s="11">
        <v>26.4684</v>
      </c>
      <c r="L194" s="11"/>
      <c r="M194" s="12" t="s">
        <v>792</v>
      </c>
      <c r="N194" s="12" t="s">
        <v>793</v>
      </c>
      <c r="O194" s="7" t="s">
        <v>702</v>
      </c>
      <c r="P194" s="65"/>
    </row>
    <row r="195" spans="1:16" s="3" customFormat="1" ht="40.5">
      <c r="A195" s="7"/>
      <c r="B195" s="7" t="s">
        <v>795</v>
      </c>
      <c r="C195" s="12" t="s">
        <v>796</v>
      </c>
      <c r="D195" s="12" t="s">
        <v>797</v>
      </c>
      <c r="E195" s="7" t="s">
        <v>42</v>
      </c>
      <c r="F195" s="7" t="s">
        <v>533</v>
      </c>
      <c r="G195" s="7" t="s">
        <v>798</v>
      </c>
      <c r="H195" s="7"/>
      <c r="I195" s="11">
        <v>340.335</v>
      </c>
      <c r="J195" s="11"/>
      <c r="K195" s="11">
        <v>340.335</v>
      </c>
      <c r="L195" s="11"/>
      <c r="M195" s="12" t="s">
        <v>799</v>
      </c>
      <c r="N195" s="12" t="s">
        <v>800</v>
      </c>
      <c r="O195" s="7" t="s">
        <v>47</v>
      </c>
      <c r="P195" s="65"/>
    </row>
    <row r="196" spans="1:16" s="3" customFormat="1" ht="40.5">
      <c r="A196" s="7">
        <f>A194+1</f>
        <v>177</v>
      </c>
      <c r="B196" s="7" t="s">
        <v>784</v>
      </c>
      <c r="C196" s="12" t="s">
        <v>786</v>
      </c>
      <c r="D196" s="12" t="s">
        <v>801</v>
      </c>
      <c r="E196" s="7" t="s">
        <v>42</v>
      </c>
      <c r="F196" s="7" t="s">
        <v>533</v>
      </c>
      <c r="G196" s="7" t="s">
        <v>788</v>
      </c>
      <c r="H196" s="7"/>
      <c r="I196" s="11">
        <v>0.7128</v>
      </c>
      <c r="J196" s="11"/>
      <c r="K196" s="11">
        <v>0.7128</v>
      </c>
      <c r="L196" s="11"/>
      <c r="M196" s="12" t="s">
        <v>792</v>
      </c>
      <c r="N196" s="12" t="s">
        <v>793</v>
      </c>
      <c r="O196" s="7" t="s">
        <v>702</v>
      </c>
      <c r="P196" s="57"/>
    </row>
    <row r="197" spans="1:16" s="16" customFormat="1" ht="12" customHeight="1">
      <c r="A197" s="22"/>
      <c r="B197" s="30" t="s">
        <v>616</v>
      </c>
      <c r="C197" s="30"/>
      <c r="D197" s="30"/>
      <c r="E197" s="26"/>
      <c r="F197" s="22"/>
      <c r="G197" s="26"/>
      <c r="H197" s="26"/>
      <c r="I197" s="25">
        <f>SUM(I168:I196)</f>
        <v>888.5184999999999</v>
      </c>
      <c r="J197" s="25"/>
      <c r="K197" s="25">
        <f>SUM(K168:K196)</f>
        <v>888.5184999999999</v>
      </c>
      <c r="L197" s="25"/>
      <c r="M197" s="26"/>
      <c r="N197" s="22"/>
      <c r="O197" s="26"/>
      <c r="P197" s="22"/>
    </row>
    <row r="198" spans="1:16" s="19" customFormat="1" ht="27">
      <c r="A198" s="31">
        <v>1</v>
      </c>
      <c r="B198" s="31" t="s">
        <v>802</v>
      </c>
      <c r="C198" s="31" t="s">
        <v>803</v>
      </c>
      <c r="D198" s="31" t="s">
        <v>804</v>
      </c>
      <c r="E198" s="31" t="s">
        <v>805</v>
      </c>
      <c r="F198" s="31" t="s">
        <v>78</v>
      </c>
      <c r="G198" s="31" t="s">
        <v>79</v>
      </c>
      <c r="H198" s="31"/>
      <c r="I198" s="31">
        <f aca="true" t="shared" si="15" ref="I198:I213">SUM(J198:L198)</f>
        <v>47.36</v>
      </c>
      <c r="J198" s="31"/>
      <c r="K198" s="31">
        <v>47.36</v>
      </c>
      <c r="L198" s="31"/>
      <c r="M198" s="31" t="s">
        <v>806</v>
      </c>
      <c r="N198" s="31" t="s">
        <v>807</v>
      </c>
      <c r="O198" s="31" t="s">
        <v>808</v>
      </c>
      <c r="P198" s="66"/>
    </row>
    <row r="199" spans="1:16" s="19" customFormat="1" ht="27">
      <c r="A199" s="31">
        <v>2</v>
      </c>
      <c r="B199" s="31" t="s">
        <v>809</v>
      </c>
      <c r="C199" s="31" t="s">
        <v>810</v>
      </c>
      <c r="D199" s="31" t="s">
        <v>811</v>
      </c>
      <c r="E199" s="31" t="s">
        <v>805</v>
      </c>
      <c r="F199" s="31" t="s">
        <v>78</v>
      </c>
      <c r="G199" s="31" t="s">
        <v>79</v>
      </c>
      <c r="H199" s="31"/>
      <c r="I199" s="31">
        <f t="shared" si="15"/>
        <v>10.48</v>
      </c>
      <c r="J199" s="31"/>
      <c r="K199" s="31">
        <v>10.48</v>
      </c>
      <c r="L199" s="31"/>
      <c r="M199" s="31" t="s">
        <v>812</v>
      </c>
      <c r="N199" s="31" t="s">
        <v>813</v>
      </c>
      <c r="O199" s="31" t="s">
        <v>808</v>
      </c>
      <c r="P199" s="67"/>
    </row>
    <row r="200" spans="1:16" s="19" customFormat="1" ht="27">
      <c r="A200" s="31">
        <v>3</v>
      </c>
      <c r="B200" s="31" t="s">
        <v>814</v>
      </c>
      <c r="C200" s="31" t="s">
        <v>270</v>
      </c>
      <c r="D200" s="31" t="s">
        <v>815</v>
      </c>
      <c r="E200" s="31" t="s">
        <v>805</v>
      </c>
      <c r="F200" s="31" t="s">
        <v>78</v>
      </c>
      <c r="G200" s="31" t="s">
        <v>79</v>
      </c>
      <c r="H200" s="31"/>
      <c r="I200" s="31">
        <f t="shared" si="15"/>
        <v>1.04</v>
      </c>
      <c r="J200" s="31"/>
      <c r="K200" s="31">
        <v>1.04</v>
      </c>
      <c r="L200" s="31"/>
      <c r="M200" s="31" t="s">
        <v>816</v>
      </c>
      <c r="N200" s="31" t="s">
        <v>817</v>
      </c>
      <c r="O200" s="31" t="s">
        <v>808</v>
      </c>
      <c r="P200" s="67"/>
    </row>
    <row r="201" spans="1:16" s="19" customFormat="1" ht="27">
      <c r="A201" s="31">
        <v>4</v>
      </c>
      <c r="B201" s="31" t="s">
        <v>818</v>
      </c>
      <c r="C201" s="31" t="s">
        <v>819</v>
      </c>
      <c r="D201" s="31" t="s">
        <v>820</v>
      </c>
      <c r="E201" s="31" t="s">
        <v>805</v>
      </c>
      <c r="F201" s="31" t="s">
        <v>78</v>
      </c>
      <c r="G201" s="31" t="s">
        <v>79</v>
      </c>
      <c r="H201" s="31"/>
      <c r="I201" s="31">
        <f t="shared" si="15"/>
        <v>9.52</v>
      </c>
      <c r="J201" s="31"/>
      <c r="K201" s="31">
        <v>9.52</v>
      </c>
      <c r="L201" s="31"/>
      <c r="M201" s="31" t="s">
        <v>821</v>
      </c>
      <c r="N201" s="31" t="s">
        <v>822</v>
      </c>
      <c r="O201" s="31" t="s">
        <v>808</v>
      </c>
      <c r="P201" s="67"/>
    </row>
    <row r="202" spans="1:16" s="19" customFormat="1" ht="27">
      <c r="A202" s="31">
        <v>5</v>
      </c>
      <c r="B202" s="31" t="s">
        <v>823</v>
      </c>
      <c r="C202" s="31" t="s">
        <v>824</v>
      </c>
      <c r="D202" s="31" t="s">
        <v>825</v>
      </c>
      <c r="E202" s="31" t="s">
        <v>805</v>
      </c>
      <c r="F202" s="31" t="s">
        <v>78</v>
      </c>
      <c r="G202" s="31" t="s">
        <v>79</v>
      </c>
      <c r="H202" s="32"/>
      <c r="I202" s="31">
        <f t="shared" si="15"/>
        <v>2.56</v>
      </c>
      <c r="J202" s="32"/>
      <c r="K202" s="31">
        <v>2.56</v>
      </c>
      <c r="L202" s="32"/>
      <c r="M202" s="31" t="s">
        <v>826</v>
      </c>
      <c r="N202" s="31" t="s">
        <v>827</v>
      </c>
      <c r="O202" s="31" t="s">
        <v>808</v>
      </c>
      <c r="P202" s="67"/>
    </row>
    <row r="203" spans="1:16" s="19" customFormat="1" ht="27">
      <c r="A203" s="31">
        <v>6</v>
      </c>
      <c r="B203" s="31" t="s">
        <v>828</v>
      </c>
      <c r="C203" s="31" t="s">
        <v>689</v>
      </c>
      <c r="D203" s="31" t="s">
        <v>829</v>
      </c>
      <c r="E203" s="31" t="s">
        <v>805</v>
      </c>
      <c r="F203" s="31" t="s">
        <v>78</v>
      </c>
      <c r="G203" s="31" t="s">
        <v>79</v>
      </c>
      <c r="H203" s="31"/>
      <c r="I203" s="31">
        <f t="shared" si="15"/>
        <v>17.6</v>
      </c>
      <c r="J203" s="31"/>
      <c r="K203" s="31">
        <v>17.6</v>
      </c>
      <c r="L203" s="32"/>
      <c r="M203" s="32" t="s">
        <v>830</v>
      </c>
      <c r="N203" s="31" t="s">
        <v>831</v>
      </c>
      <c r="O203" s="31" t="s">
        <v>808</v>
      </c>
      <c r="P203" s="67"/>
    </row>
    <row r="204" spans="1:16" s="19" customFormat="1" ht="27">
      <c r="A204" s="31">
        <v>7</v>
      </c>
      <c r="B204" s="31" t="s">
        <v>832</v>
      </c>
      <c r="C204" s="31" t="s">
        <v>833</v>
      </c>
      <c r="D204" s="31" t="s">
        <v>834</v>
      </c>
      <c r="E204" s="31" t="s">
        <v>805</v>
      </c>
      <c r="F204" s="31" t="s">
        <v>78</v>
      </c>
      <c r="G204" s="31" t="s">
        <v>79</v>
      </c>
      <c r="H204" s="31"/>
      <c r="I204" s="31">
        <f t="shared" si="15"/>
        <v>7.52</v>
      </c>
      <c r="J204" s="31"/>
      <c r="K204" s="31">
        <v>7.52</v>
      </c>
      <c r="L204" s="32"/>
      <c r="M204" s="32" t="s">
        <v>835</v>
      </c>
      <c r="N204" s="31" t="s">
        <v>836</v>
      </c>
      <c r="O204" s="31" t="s">
        <v>808</v>
      </c>
      <c r="P204" s="67"/>
    </row>
    <row r="205" spans="1:16" s="19" customFormat="1" ht="27">
      <c r="A205" s="31">
        <v>8</v>
      </c>
      <c r="B205" s="31" t="s">
        <v>837</v>
      </c>
      <c r="C205" s="31" t="s">
        <v>838</v>
      </c>
      <c r="D205" s="31" t="s">
        <v>839</v>
      </c>
      <c r="E205" s="31" t="s">
        <v>805</v>
      </c>
      <c r="F205" s="31" t="s">
        <v>78</v>
      </c>
      <c r="G205" s="31" t="s">
        <v>79</v>
      </c>
      <c r="H205" s="32"/>
      <c r="I205" s="31">
        <f t="shared" si="15"/>
        <v>2.64</v>
      </c>
      <c r="J205" s="32"/>
      <c r="K205" s="31">
        <v>2.64</v>
      </c>
      <c r="L205" s="32"/>
      <c r="M205" s="32" t="s">
        <v>840</v>
      </c>
      <c r="N205" s="31" t="s">
        <v>841</v>
      </c>
      <c r="O205" s="31" t="s">
        <v>808</v>
      </c>
      <c r="P205" s="67"/>
    </row>
    <row r="206" spans="1:16" s="19" customFormat="1" ht="27">
      <c r="A206" s="31">
        <v>9</v>
      </c>
      <c r="B206" s="31" t="s">
        <v>842</v>
      </c>
      <c r="C206" s="32" t="s">
        <v>843</v>
      </c>
      <c r="D206" s="32" t="s">
        <v>844</v>
      </c>
      <c r="E206" s="31" t="s">
        <v>805</v>
      </c>
      <c r="F206" s="31" t="s">
        <v>78</v>
      </c>
      <c r="G206" s="31" t="s">
        <v>79</v>
      </c>
      <c r="H206" s="32"/>
      <c r="I206" s="31">
        <f t="shared" si="15"/>
        <v>9.68</v>
      </c>
      <c r="J206" s="32"/>
      <c r="K206" s="31">
        <v>9.68</v>
      </c>
      <c r="L206" s="32"/>
      <c r="M206" s="32" t="s">
        <v>845</v>
      </c>
      <c r="N206" s="31" t="s">
        <v>846</v>
      </c>
      <c r="O206" s="31" t="s">
        <v>808</v>
      </c>
      <c r="P206" s="67"/>
    </row>
    <row r="207" spans="1:16" s="19" customFormat="1" ht="27">
      <c r="A207" s="31">
        <v>10</v>
      </c>
      <c r="B207" s="31" t="s">
        <v>847</v>
      </c>
      <c r="C207" s="32" t="s">
        <v>848</v>
      </c>
      <c r="D207" s="32" t="s">
        <v>849</v>
      </c>
      <c r="E207" s="31" t="s">
        <v>805</v>
      </c>
      <c r="F207" s="31" t="s">
        <v>78</v>
      </c>
      <c r="G207" s="31" t="s">
        <v>79</v>
      </c>
      <c r="H207" s="32"/>
      <c r="I207" s="31">
        <f t="shared" si="15"/>
        <v>10.8</v>
      </c>
      <c r="J207" s="32"/>
      <c r="K207" s="31">
        <v>10.8</v>
      </c>
      <c r="L207" s="32"/>
      <c r="M207" s="32" t="s">
        <v>850</v>
      </c>
      <c r="N207" s="31" t="s">
        <v>851</v>
      </c>
      <c r="O207" s="31" t="s">
        <v>808</v>
      </c>
      <c r="P207" s="67"/>
    </row>
    <row r="208" spans="1:16" s="19" customFormat="1" ht="27">
      <c r="A208" s="31">
        <v>11</v>
      </c>
      <c r="B208" s="31" t="s">
        <v>852</v>
      </c>
      <c r="C208" s="31" t="s">
        <v>853</v>
      </c>
      <c r="D208" s="31" t="s">
        <v>854</v>
      </c>
      <c r="E208" s="31" t="s">
        <v>805</v>
      </c>
      <c r="F208" s="31" t="s">
        <v>78</v>
      </c>
      <c r="G208" s="31" t="s">
        <v>79</v>
      </c>
      <c r="H208" s="31"/>
      <c r="I208" s="31">
        <f t="shared" si="15"/>
        <v>13.84</v>
      </c>
      <c r="J208" s="31"/>
      <c r="K208" s="31">
        <v>13.84</v>
      </c>
      <c r="L208" s="32"/>
      <c r="M208" s="32" t="s">
        <v>855</v>
      </c>
      <c r="N208" s="31" t="s">
        <v>856</v>
      </c>
      <c r="O208" s="31" t="s">
        <v>808</v>
      </c>
      <c r="P208" s="67"/>
    </row>
    <row r="209" spans="1:16" s="19" customFormat="1" ht="27">
      <c r="A209" s="31">
        <v>12</v>
      </c>
      <c r="B209" s="31" t="s">
        <v>857</v>
      </c>
      <c r="C209" s="32" t="s">
        <v>858</v>
      </c>
      <c r="D209" s="32" t="s">
        <v>859</v>
      </c>
      <c r="E209" s="31" t="s">
        <v>805</v>
      </c>
      <c r="F209" s="31" t="s">
        <v>78</v>
      </c>
      <c r="G209" s="31" t="s">
        <v>79</v>
      </c>
      <c r="H209" s="32"/>
      <c r="I209" s="31">
        <f t="shared" si="15"/>
        <v>43.6</v>
      </c>
      <c r="J209" s="32"/>
      <c r="K209" s="31">
        <v>43.6</v>
      </c>
      <c r="L209" s="32"/>
      <c r="M209" s="32" t="s">
        <v>860</v>
      </c>
      <c r="N209" s="31" t="s">
        <v>861</v>
      </c>
      <c r="O209" s="31" t="s">
        <v>808</v>
      </c>
      <c r="P209" s="67"/>
    </row>
    <row r="210" spans="1:16" s="19" customFormat="1" ht="27">
      <c r="A210" s="31">
        <v>13</v>
      </c>
      <c r="B210" s="31" t="s">
        <v>862</v>
      </c>
      <c r="C210" s="31" t="s">
        <v>863</v>
      </c>
      <c r="D210" s="31" t="s">
        <v>864</v>
      </c>
      <c r="E210" s="31" t="s">
        <v>805</v>
      </c>
      <c r="F210" s="31" t="s">
        <v>78</v>
      </c>
      <c r="G210" s="31" t="s">
        <v>79</v>
      </c>
      <c r="H210" s="32"/>
      <c r="I210" s="31">
        <f t="shared" si="15"/>
        <v>59.2</v>
      </c>
      <c r="J210" s="32"/>
      <c r="K210" s="31">
        <v>59.2</v>
      </c>
      <c r="L210" s="32"/>
      <c r="M210" s="32" t="s">
        <v>865</v>
      </c>
      <c r="N210" s="31" t="s">
        <v>866</v>
      </c>
      <c r="O210" s="31" t="s">
        <v>808</v>
      </c>
      <c r="P210" s="67"/>
    </row>
    <row r="211" spans="1:16" s="19" customFormat="1" ht="27">
      <c r="A211" s="31">
        <v>14</v>
      </c>
      <c r="B211" s="31" t="s">
        <v>867</v>
      </c>
      <c r="C211" s="31" t="s">
        <v>868</v>
      </c>
      <c r="D211" s="31" t="s">
        <v>869</v>
      </c>
      <c r="E211" s="31" t="s">
        <v>805</v>
      </c>
      <c r="F211" s="31" t="s">
        <v>78</v>
      </c>
      <c r="G211" s="31" t="s">
        <v>79</v>
      </c>
      <c r="H211" s="32"/>
      <c r="I211" s="31">
        <f t="shared" si="15"/>
        <v>5.6</v>
      </c>
      <c r="J211" s="32"/>
      <c r="K211" s="31">
        <v>5.6</v>
      </c>
      <c r="L211" s="32"/>
      <c r="M211" s="32" t="s">
        <v>870</v>
      </c>
      <c r="N211" s="31" t="s">
        <v>871</v>
      </c>
      <c r="O211" s="31" t="s">
        <v>808</v>
      </c>
      <c r="P211" s="67"/>
    </row>
    <row r="212" spans="1:16" s="19" customFormat="1" ht="27">
      <c r="A212" s="31">
        <v>15</v>
      </c>
      <c r="B212" s="31" t="s">
        <v>872</v>
      </c>
      <c r="C212" s="31" t="s">
        <v>872</v>
      </c>
      <c r="D212" s="31" t="s">
        <v>873</v>
      </c>
      <c r="E212" s="31" t="s">
        <v>805</v>
      </c>
      <c r="F212" s="31" t="s">
        <v>78</v>
      </c>
      <c r="G212" s="31" t="s">
        <v>79</v>
      </c>
      <c r="H212" s="32"/>
      <c r="I212" s="31">
        <f t="shared" si="15"/>
        <v>3.76</v>
      </c>
      <c r="J212" s="32"/>
      <c r="K212" s="31">
        <v>3.76</v>
      </c>
      <c r="L212" s="32"/>
      <c r="M212" s="32" t="s">
        <v>874</v>
      </c>
      <c r="N212" s="31" t="s">
        <v>875</v>
      </c>
      <c r="O212" s="31" t="s">
        <v>808</v>
      </c>
      <c r="P212" s="67"/>
    </row>
    <row r="213" spans="1:16" s="19" customFormat="1" ht="27">
      <c r="A213" s="31">
        <v>16</v>
      </c>
      <c r="B213" s="31" t="s">
        <v>795</v>
      </c>
      <c r="C213" s="31" t="s">
        <v>796</v>
      </c>
      <c r="D213" s="31" t="s">
        <v>876</v>
      </c>
      <c r="E213" s="31" t="s">
        <v>805</v>
      </c>
      <c r="F213" s="31" t="s">
        <v>78</v>
      </c>
      <c r="G213" s="31" t="s">
        <v>79</v>
      </c>
      <c r="H213" s="32"/>
      <c r="I213" s="31">
        <f t="shared" si="15"/>
        <v>600</v>
      </c>
      <c r="J213" s="32"/>
      <c r="K213" s="31">
        <v>600</v>
      </c>
      <c r="L213" s="32"/>
      <c r="M213" s="32" t="s">
        <v>877</v>
      </c>
      <c r="N213" s="31" t="s">
        <v>878</v>
      </c>
      <c r="O213" s="32" t="s">
        <v>47</v>
      </c>
      <c r="P213" s="68"/>
    </row>
    <row r="214" spans="1:16" s="16" customFormat="1" ht="13.5">
      <c r="A214" s="22"/>
      <c r="B214" s="30" t="s">
        <v>354</v>
      </c>
      <c r="C214" s="30"/>
      <c r="D214" s="30"/>
      <c r="E214" s="26"/>
      <c r="F214" s="22"/>
      <c r="G214" s="26"/>
      <c r="H214" s="26"/>
      <c r="I214" s="25">
        <f>SUM(I198:I213)</f>
        <v>845.1999999999999</v>
      </c>
      <c r="J214" s="25"/>
      <c r="K214" s="25">
        <f>SUM(K198:K213)</f>
        <v>845.1999999999999</v>
      </c>
      <c r="L214" s="25"/>
      <c r="M214" s="26"/>
      <c r="N214" s="22"/>
      <c r="O214" s="26"/>
      <c r="P214" s="22"/>
    </row>
    <row r="215" spans="1:16" s="4" customFormat="1" ht="67.5">
      <c r="A215" s="7">
        <v>179</v>
      </c>
      <c r="B215" s="7" t="s">
        <v>879</v>
      </c>
      <c r="C215" s="12" t="s">
        <v>880</v>
      </c>
      <c r="D215" s="12" t="s">
        <v>881</v>
      </c>
      <c r="E215" s="7" t="s">
        <v>42</v>
      </c>
      <c r="F215" s="7" t="s">
        <v>415</v>
      </c>
      <c r="G215" s="7" t="s">
        <v>416</v>
      </c>
      <c r="H215" s="7" t="s">
        <v>882</v>
      </c>
      <c r="I215" s="11">
        <f aca="true" t="shared" si="16" ref="I215:I222">SUM(J215+K215+L215)</f>
        <v>36.56</v>
      </c>
      <c r="J215" s="11"/>
      <c r="K215" s="11">
        <v>36.56</v>
      </c>
      <c r="L215" s="11"/>
      <c r="M215" s="7" t="s">
        <v>883</v>
      </c>
      <c r="N215" s="7" t="s">
        <v>884</v>
      </c>
      <c r="O215" s="7" t="s">
        <v>808</v>
      </c>
      <c r="P215" s="8"/>
    </row>
    <row r="216" spans="1:16" s="4" customFormat="1" ht="81">
      <c r="A216" s="7">
        <f aca="true" t="shared" si="17" ref="A216:A222">A215+1</f>
        <v>180</v>
      </c>
      <c r="B216" s="7" t="s">
        <v>885</v>
      </c>
      <c r="C216" s="12" t="s">
        <v>886</v>
      </c>
      <c r="D216" s="12" t="s">
        <v>887</v>
      </c>
      <c r="E216" s="7" t="s">
        <v>42</v>
      </c>
      <c r="F216" s="7" t="s">
        <v>415</v>
      </c>
      <c r="G216" s="7" t="s">
        <v>416</v>
      </c>
      <c r="H216" s="7" t="s">
        <v>882</v>
      </c>
      <c r="I216" s="11">
        <f t="shared" si="16"/>
        <v>129.02</v>
      </c>
      <c r="J216" s="11"/>
      <c r="K216" s="11">
        <v>129.02</v>
      </c>
      <c r="L216" s="11"/>
      <c r="M216" s="7" t="s">
        <v>888</v>
      </c>
      <c r="N216" s="7" t="s">
        <v>888</v>
      </c>
      <c r="O216" s="7" t="s">
        <v>808</v>
      </c>
      <c r="P216" s="8"/>
    </row>
    <row r="217" spans="1:16" s="4" customFormat="1" ht="67.5">
      <c r="A217" s="7">
        <f t="shared" si="17"/>
        <v>181</v>
      </c>
      <c r="B217" s="7" t="s">
        <v>889</v>
      </c>
      <c r="C217" s="12" t="s">
        <v>464</v>
      </c>
      <c r="D217" s="12" t="s">
        <v>890</v>
      </c>
      <c r="E217" s="7" t="s">
        <v>42</v>
      </c>
      <c r="F217" s="7" t="s">
        <v>415</v>
      </c>
      <c r="G217" s="7" t="s">
        <v>416</v>
      </c>
      <c r="H217" s="7" t="s">
        <v>882</v>
      </c>
      <c r="I217" s="11">
        <f t="shared" si="16"/>
        <v>25.02</v>
      </c>
      <c r="J217" s="11"/>
      <c r="K217" s="11">
        <v>25.02</v>
      </c>
      <c r="L217" s="11"/>
      <c r="M217" s="7" t="s">
        <v>891</v>
      </c>
      <c r="N217" s="7" t="s">
        <v>892</v>
      </c>
      <c r="O217" s="7" t="s">
        <v>808</v>
      </c>
      <c r="P217" s="8"/>
    </row>
    <row r="218" spans="1:16" s="4" customFormat="1" ht="67.5">
      <c r="A218" s="7">
        <f t="shared" si="17"/>
        <v>182</v>
      </c>
      <c r="B218" s="7" t="s">
        <v>893</v>
      </c>
      <c r="C218" s="12" t="s">
        <v>894</v>
      </c>
      <c r="D218" s="12" t="s">
        <v>895</v>
      </c>
      <c r="E218" s="7" t="s">
        <v>42</v>
      </c>
      <c r="F218" s="7" t="s">
        <v>415</v>
      </c>
      <c r="G218" s="7" t="s">
        <v>416</v>
      </c>
      <c r="H218" s="7" t="s">
        <v>882</v>
      </c>
      <c r="I218" s="11">
        <f t="shared" si="16"/>
        <v>80.01</v>
      </c>
      <c r="J218" s="11"/>
      <c r="K218" s="11">
        <v>80.01</v>
      </c>
      <c r="L218" s="11"/>
      <c r="M218" s="7" t="s">
        <v>896</v>
      </c>
      <c r="N218" s="7" t="s">
        <v>896</v>
      </c>
      <c r="O218" s="7" t="s">
        <v>47</v>
      </c>
      <c r="P218" s="8"/>
    </row>
    <row r="219" spans="1:16" s="4" customFormat="1" ht="67.5">
      <c r="A219" s="7">
        <f t="shared" si="17"/>
        <v>183</v>
      </c>
      <c r="B219" s="7" t="s">
        <v>897</v>
      </c>
      <c r="C219" s="12" t="s">
        <v>898</v>
      </c>
      <c r="D219" s="12" t="s">
        <v>899</v>
      </c>
      <c r="E219" s="7" t="s">
        <v>42</v>
      </c>
      <c r="F219" s="7" t="s">
        <v>415</v>
      </c>
      <c r="G219" s="7" t="s">
        <v>416</v>
      </c>
      <c r="H219" s="7" t="s">
        <v>882</v>
      </c>
      <c r="I219" s="11">
        <f t="shared" si="16"/>
        <v>1.36</v>
      </c>
      <c r="J219" s="11"/>
      <c r="K219" s="11">
        <v>1.36</v>
      </c>
      <c r="L219" s="11"/>
      <c r="M219" s="7" t="s">
        <v>900</v>
      </c>
      <c r="N219" s="7" t="s">
        <v>901</v>
      </c>
      <c r="O219" s="7" t="s">
        <v>47</v>
      </c>
      <c r="P219" s="8"/>
    </row>
    <row r="220" spans="1:16" s="4" customFormat="1" ht="121.5">
      <c r="A220" s="7">
        <f t="shared" si="17"/>
        <v>184</v>
      </c>
      <c r="B220" s="7" t="s">
        <v>795</v>
      </c>
      <c r="C220" s="12" t="s">
        <v>902</v>
      </c>
      <c r="D220" s="12" t="s">
        <v>903</v>
      </c>
      <c r="E220" s="7" t="s">
        <v>42</v>
      </c>
      <c r="F220" s="7" t="s">
        <v>415</v>
      </c>
      <c r="G220" s="7" t="s">
        <v>904</v>
      </c>
      <c r="H220" s="7" t="s">
        <v>905</v>
      </c>
      <c r="I220" s="11">
        <f t="shared" si="16"/>
        <v>319.25</v>
      </c>
      <c r="J220" s="11"/>
      <c r="K220" s="11">
        <v>319.25</v>
      </c>
      <c r="L220" s="11"/>
      <c r="M220" s="7" t="s">
        <v>906</v>
      </c>
      <c r="N220" s="7" t="s">
        <v>901</v>
      </c>
      <c r="O220" s="7" t="s">
        <v>47</v>
      </c>
      <c r="P220" s="8"/>
    </row>
    <row r="221" spans="1:16" s="4" customFormat="1" ht="67.5">
      <c r="A221" s="7">
        <f t="shared" si="17"/>
        <v>185</v>
      </c>
      <c r="B221" s="7" t="s">
        <v>885</v>
      </c>
      <c r="C221" s="12" t="s">
        <v>907</v>
      </c>
      <c r="D221" s="12" t="s">
        <v>908</v>
      </c>
      <c r="E221" s="7" t="s">
        <v>42</v>
      </c>
      <c r="F221" s="7" t="s">
        <v>415</v>
      </c>
      <c r="G221" s="7" t="s">
        <v>416</v>
      </c>
      <c r="H221" s="7" t="s">
        <v>882</v>
      </c>
      <c r="I221" s="11">
        <f t="shared" si="16"/>
        <v>1300</v>
      </c>
      <c r="J221" s="11"/>
      <c r="K221" s="11">
        <v>1300</v>
      </c>
      <c r="L221" s="11"/>
      <c r="M221" s="7" t="s">
        <v>909</v>
      </c>
      <c r="N221" s="7" t="s">
        <v>901</v>
      </c>
      <c r="O221" s="7" t="s">
        <v>808</v>
      </c>
      <c r="P221" s="8"/>
    </row>
    <row r="222" spans="1:16" s="4" customFormat="1" ht="121.5">
      <c r="A222" s="7">
        <f t="shared" si="17"/>
        <v>186</v>
      </c>
      <c r="B222" s="7" t="s">
        <v>910</v>
      </c>
      <c r="C222" s="12" t="s">
        <v>902</v>
      </c>
      <c r="D222" s="12" t="s">
        <v>911</v>
      </c>
      <c r="E222" s="7" t="s">
        <v>42</v>
      </c>
      <c r="F222" s="7" t="s">
        <v>415</v>
      </c>
      <c r="G222" s="7" t="s">
        <v>904</v>
      </c>
      <c r="H222" s="7" t="s">
        <v>912</v>
      </c>
      <c r="I222" s="11">
        <f t="shared" si="16"/>
        <v>32.94</v>
      </c>
      <c r="J222" s="11"/>
      <c r="K222" s="11">
        <v>32.94</v>
      </c>
      <c r="L222" s="11"/>
      <c r="M222" s="7" t="s">
        <v>913</v>
      </c>
      <c r="N222" s="7" t="s">
        <v>914</v>
      </c>
      <c r="O222" s="7" t="s">
        <v>47</v>
      </c>
      <c r="P222" s="8"/>
    </row>
    <row r="223" spans="1:16" s="16" customFormat="1" ht="13.5">
      <c r="A223" s="22"/>
      <c r="B223" s="30" t="s">
        <v>477</v>
      </c>
      <c r="C223" s="30"/>
      <c r="D223" s="30"/>
      <c r="E223" s="30"/>
      <c r="F223" s="33"/>
      <c r="G223" s="22"/>
      <c r="H223" s="22"/>
      <c r="I223" s="25">
        <f>SUM(I215:I222)</f>
        <v>1924.16</v>
      </c>
      <c r="J223" s="25"/>
      <c r="K223" s="25">
        <f>SUM(K215:K222)</f>
        <v>1924.16</v>
      </c>
      <c r="L223" s="25"/>
      <c r="M223" s="26"/>
      <c r="N223" s="22"/>
      <c r="O223" s="26"/>
      <c r="P223" s="22"/>
    </row>
    <row r="224" spans="1:16" s="3" customFormat="1" ht="175.5">
      <c r="A224" s="7">
        <v>187</v>
      </c>
      <c r="B224" s="7" t="s">
        <v>915</v>
      </c>
      <c r="C224" s="7" t="s">
        <v>916</v>
      </c>
      <c r="D224" s="7" t="s">
        <v>917</v>
      </c>
      <c r="E224" s="7" t="s">
        <v>42</v>
      </c>
      <c r="F224" s="7" t="s">
        <v>657</v>
      </c>
      <c r="G224" s="7" t="s">
        <v>918</v>
      </c>
      <c r="H224" s="7"/>
      <c r="I224" s="11">
        <f>SUM(J224+K224+L224)</f>
        <v>80.8915</v>
      </c>
      <c r="J224" s="11"/>
      <c r="K224" s="11">
        <v>80.8915</v>
      </c>
      <c r="L224" s="11"/>
      <c r="M224" s="7" t="s">
        <v>919</v>
      </c>
      <c r="N224" s="7" t="s">
        <v>920</v>
      </c>
      <c r="O224" s="7" t="s">
        <v>920</v>
      </c>
      <c r="P224" s="56" t="s">
        <v>921</v>
      </c>
    </row>
    <row r="225" spans="1:16" s="3" customFormat="1" ht="162">
      <c r="A225" s="7">
        <f>A224+1</f>
        <v>188</v>
      </c>
      <c r="B225" s="7" t="s">
        <v>922</v>
      </c>
      <c r="C225" s="7" t="s">
        <v>916</v>
      </c>
      <c r="D225" s="7" t="s">
        <v>923</v>
      </c>
      <c r="E225" s="7" t="s">
        <v>42</v>
      </c>
      <c r="F225" s="7" t="s">
        <v>657</v>
      </c>
      <c r="G225" s="7" t="s">
        <v>918</v>
      </c>
      <c r="H225" s="7"/>
      <c r="I225" s="11">
        <f>SUM(J225+K225+L225)</f>
        <v>9.611</v>
      </c>
      <c r="J225" s="11"/>
      <c r="K225" s="11">
        <v>9.611</v>
      </c>
      <c r="L225" s="11"/>
      <c r="M225" s="7" t="s">
        <v>924</v>
      </c>
      <c r="N225" s="7" t="s">
        <v>925</v>
      </c>
      <c r="O225" s="7" t="s">
        <v>925</v>
      </c>
      <c r="P225" s="65"/>
    </row>
    <row r="226" spans="1:16" s="3" customFormat="1" ht="175.5">
      <c r="A226" s="7">
        <f>A225+1</f>
        <v>189</v>
      </c>
      <c r="B226" s="7" t="s">
        <v>926</v>
      </c>
      <c r="C226" s="7" t="s">
        <v>916</v>
      </c>
      <c r="D226" s="7" t="s">
        <v>927</v>
      </c>
      <c r="E226" s="7" t="s">
        <v>42</v>
      </c>
      <c r="F226" s="7" t="s">
        <v>657</v>
      </c>
      <c r="G226" s="7" t="s">
        <v>918</v>
      </c>
      <c r="H226" s="7"/>
      <c r="I226" s="11">
        <f>SUM(J226+K226+L226)</f>
        <v>49.6251</v>
      </c>
      <c r="J226" s="11"/>
      <c r="K226" s="11">
        <v>49.6251</v>
      </c>
      <c r="L226" s="11"/>
      <c r="M226" s="7" t="s">
        <v>928</v>
      </c>
      <c r="N226" s="7" t="s">
        <v>929</v>
      </c>
      <c r="O226" s="7" t="s">
        <v>929</v>
      </c>
      <c r="P226" s="65"/>
    </row>
    <row r="227" spans="1:16" s="3" customFormat="1" ht="175.5">
      <c r="A227" s="7"/>
      <c r="B227" s="7" t="s">
        <v>795</v>
      </c>
      <c r="C227" s="7" t="s">
        <v>916</v>
      </c>
      <c r="D227" s="7" t="s">
        <v>930</v>
      </c>
      <c r="E227" s="7" t="s">
        <v>42</v>
      </c>
      <c r="F227" s="7" t="s">
        <v>657</v>
      </c>
      <c r="G227" s="7" t="s">
        <v>918</v>
      </c>
      <c r="H227" s="7" t="s">
        <v>931</v>
      </c>
      <c r="I227" s="11">
        <v>482.81</v>
      </c>
      <c r="J227" s="11"/>
      <c r="K227" s="11">
        <v>482.81</v>
      </c>
      <c r="L227" s="11"/>
      <c r="M227" s="7" t="s">
        <v>928</v>
      </c>
      <c r="N227" s="7" t="s">
        <v>929</v>
      </c>
      <c r="O227" s="7" t="s">
        <v>932</v>
      </c>
      <c r="P227" s="65"/>
    </row>
    <row r="228" spans="1:16" s="3" customFormat="1" ht="135">
      <c r="A228" s="7">
        <f>A226+1</f>
        <v>190</v>
      </c>
      <c r="B228" s="7" t="s">
        <v>933</v>
      </c>
      <c r="C228" s="7" t="s">
        <v>916</v>
      </c>
      <c r="D228" s="7" t="s">
        <v>934</v>
      </c>
      <c r="E228" s="7" t="s">
        <v>42</v>
      </c>
      <c r="F228" s="7" t="s">
        <v>657</v>
      </c>
      <c r="G228" s="7" t="s">
        <v>918</v>
      </c>
      <c r="H228" s="7"/>
      <c r="I228" s="11">
        <f aca="true" t="shared" si="18" ref="I228:I239">SUM(J228+K228+L228)</f>
        <v>5.695</v>
      </c>
      <c r="J228" s="11"/>
      <c r="K228" s="11">
        <v>5.695</v>
      </c>
      <c r="L228" s="11"/>
      <c r="M228" s="7" t="s">
        <v>935</v>
      </c>
      <c r="N228" s="7" t="s">
        <v>936</v>
      </c>
      <c r="O228" s="7" t="s">
        <v>936</v>
      </c>
      <c r="P228" s="65"/>
    </row>
    <row r="229" spans="1:16" s="3" customFormat="1" ht="121.5">
      <c r="A229" s="7">
        <f>A228+1</f>
        <v>191</v>
      </c>
      <c r="B229" s="7" t="s">
        <v>889</v>
      </c>
      <c r="C229" s="7" t="s">
        <v>916</v>
      </c>
      <c r="D229" s="7" t="s">
        <v>937</v>
      </c>
      <c r="E229" s="7" t="s">
        <v>42</v>
      </c>
      <c r="F229" s="7" t="s">
        <v>657</v>
      </c>
      <c r="G229" s="7" t="s">
        <v>918</v>
      </c>
      <c r="H229" s="7"/>
      <c r="I229" s="11">
        <f t="shared" si="18"/>
        <v>4.34</v>
      </c>
      <c r="J229" s="11"/>
      <c r="K229" s="11">
        <v>4.34</v>
      </c>
      <c r="L229" s="11"/>
      <c r="M229" s="7" t="s">
        <v>938</v>
      </c>
      <c r="N229" s="7" t="s">
        <v>939</v>
      </c>
      <c r="O229" s="7" t="s">
        <v>939</v>
      </c>
      <c r="P229" s="57"/>
    </row>
    <row r="230" spans="1:16" s="16" customFormat="1" ht="13.5">
      <c r="A230" s="22"/>
      <c r="B230" s="30" t="s">
        <v>687</v>
      </c>
      <c r="C230" s="30"/>
      <c r="D230" s="30"/>
      <c r="E230" s="30"/>
      <c r="F230" s="22"/>
      <c r="G230" s="26"/>
      <c r="H230" s="26"/>
      <c r="I230" s="25">
        <f>SUM(I224:I229)</f>
        <v>632.9726</v>
      </c>
      <c r="J230" s="25"/>
      <c r="K230" s="25">
        <f>SUM(K224:K229)</f>
        <v>632.9726</v>
      </c>
      <c r="L230" s="25"/>
      <c r="M230" s="26"/>
      <c r="N230" s="22"/>
      <c r="O230" s="26"/>
      <c r="P230" s="22"/>
    </row>
    <row r="231" spans="1:16" s="3" customFormat="1" ht="67.5">
      <c r="A231" s="7">
        <v>192</v>
      </c>
      <c r="B231" s="7" t="s">
        <v>940</v>
      </c>
      <c r="C231" s="7" t="s">
        <v>941</v>
      </c>
      <c r="D231" s="7" t="s">
        <v>942</v>
      </c>
      <c r="E231" s="7" t="s">
        <v>42</v>
      </c>
      <c r="F231" s="7" t="s">
        <v>635</v>
      </c>
      <c r="G231" s="7" t="s">
        <v>943</v>
      </c>
      <c r="H231" s="7" t="s">
        <v>637</v>
      </c>
      <c r="I231" s="11">
        <f t="shared" si="18"/>
        <v>110</v>
      </c>
      <c r="J231" s="11"/>
      <c r="K231" s="11">
        <f>60+50</f>
        <v>110</v>
      </c>
      <c r="L231" s="11"/>
      <c r="M231" s="7" t="s">
        <v>944</v>
      </c>
      <c r="N231" s="7" t="s">
        <v>945</v>
      </c>
      <c r="O231" s="7" t="s">
        <v>946</v>
      </c>
      <c r="P231" s="7"/>
    </row>
    <row r="232" spans="1:16" s="3" customFormat="1" ht="81">
      <c r="A232" s="7">
        <f aca="true" t="shared" si="19" ref="A232:A239">A231+1</f>
        <v>193</v>
      </c>
      <c r="B232" s="7" t="s">
        <v>947</v>
      </c>
      <c r="C232" s="7" t="s">
        <v>941</v>
      </c>
      <c r="D232" s="7" t="s">
        <v>948</v>
      </c>
      <c r="E232" s="7" t="s">
        <v>42</v>
      </c>
      <c r="F232" s="7" t="s">
        <v>635</v>
      </c>
      <c r="G232" s="7" t="s">
        <v>943</v>
      </c>
      <c r="H232" s="7" t="s">
        <v>637</v>
      </c>
      <c r="I232" s="11">
        <f t="shared" si="18"/>
        <v>18.76</v>
      </c>
      <c r="J232" s="11"/>
      <c r="K232" s="11">
        <v>18.76</v>
      </c>
      <c r="L232" s="11"/>
      <c r="M232" s="7" t="s">
        <v>949</v>
      </c>
      <c r="N232" s="7" t="s">
        <v>950</v>
      </c>
      <c r="O232" s="7" t="s">
        <v>951</v>
      </c>
      <c r="P232" s="7"/>
    </row>
    <row r="233" spans="1:16" s="3" customFormat="1" ht="81">
      <c r="A233" s="7">
        <f t="shared" si="19"/>
        <v>194</v>
      </c>
      <c r="B233" s="7" t="s">
        <v>952</v>
      </c>
      <c r="C233" s="7" t="s">
        <v>941</v>
      </c>
      <c r="D233" s="7" t="s">
        <v>953</v>
      </c>
      <c r="E233" s="7" t="s">
        <v>42</v>
      </c>
      <c r="F233" s="7" t="s">
        <v>635</v>
      </c>
      <c r="G233" s="7" t="s">
        <v>943</v>
      </c>
      <c r="H233" s="7" t="s">
        <v>637</v>
      </c>
      <c r="I233" s="11">
        <f t="shared" si="18"/>
        <v>9.8</v>
      </c>
      <c r="J233" s="11"/>
      <c r="K233" s="11">
        <v>9.8</v>
      </c>
      <c r="L233" s="11"/>
      <c r="M233" s="7" t="s">
        <v>954</v>
      </c>
      <c r="N233" s="7" t="s">
        <v>955</v>
      </c>
      <c r="O233" s="7" t="s">
        <v>951</v>
      </c>
      <c r="P233" s="7"/>
    </row>
    <row r="234" spans="1:16" s="3" customFormat="1" ht="81">
      <c r="A234" s="7">
        <f t="shared" si="19"/>
        <v>195</v>
      </c>
      <c r="B234" s="7" t="s">
        <v>956</v>
      </c>
      <c r="C234" s="7" t="s">
        <v>941</v>
      </c>
      <c r="D234" s="7" t="s">
        <v>957</v>
      </c>
      <c r="E234" s="7" t="s">
        <v>42</v>
      </c>
      <c r="F234" s="7" t="s">
        <v>635</v>
      </c>
      <c r="G234" s="7" t="s">
        <v>943</v>
      </c>
      <c r="H234" s="7" t="s">
        <v>637</v>
      </c>
      <c r="I234" s="11">
        <f t="shared" si="18"/>
        <v>31.8</v>
      </c>
      <c r="J234" s="11"/>
      <c r="K234" s="11">
        <f>23.5+8.3</f>
        <v>31.8</v>
      </c>
      <c r="L234" s="11"/>
      <c r="M234" s="7" t="s">
        <v>958</v>
      </c>
      <c r="N234" s="7" t="s">
        <v>959</v>
      </c>
      <c r="O234" s="7" t="s">
        <v>951</v>
      </c>
      <c r="P234" s="7"/>
    </row>
    <row r="235" spans="1:16" s="3" customFormat="1" ht="67.5">
      <c r="A235" s="7">
        <f t="shared" si="19"/>
        <v>196</v>
      </c>
      <c r="B235" s="7" t="s">
        <v>960</v>
      </c>
      <c r="C235" s="7" t="s">
        <v>941</v>
      </c>
      <c r="D235" s="7" t="s">
        <v>961</v>
      </c>
      <c r="E235" s="7" t="s">
        <v>42</v>
      </c>
      <c r="F235" s="7" t="s">
        <v>635</v>
      </c>
      <c r="G235" s="7" t="s">
        <v>943</v>
      </c>
      <c r="H235" s="7" t="s">
        <v>637</v>
      </c>
      <c r="I235" s="11">
        <f t="shared" si="18"/>
        <v>30</v>
      </c>
      <c r="J235" s="11"/>
      <c r="K235" s="11">
        <v>30</v>
      </c>
      <c r="L235" s="11"/>
      <c r="M235" s="7" t="s">
        <v>962</v>
      </c>
      <c r="N235" s="7" t="s">
        <v>963</v>
      </c>
      <c r="O235" s="7" t="s">
        <v>946</v>
      </c>
      <c r="P235" s="7"/>
    </row>
    <row r="236" spans="1:16" s="3" customFormat="1" ht="67.5">
      <c r="A236" s="7">
        <f t="shared" si="19"/>
        <v>197</v>
      </c>
      <c r="B236" s="7" t="s">
        <v>964</v>
      </c>
      <c r="C236" s="7" t="s">
        <v>941</v>
      </c>
      <c r="D236" s="7" t="s">
        <v>965</v>
      </c>
      <c r="E236" s="7" t="s">
        <v>42</v>
      </c>
      <c r="F236" s="7" t="s">
        <v>635</v>
      </c>
      <c r="G236" s="7" t="s">
        <v>943</v>
      </c>
      <c r="H236" s="7" t="s">
        <v>966</v>
      </c>
      <c r="I236" s="11">
        <f t="shared" si="18"/>
        <v>237.04</v>
      </c>
      <c r="J236" s="11"/>
      <c r="K236" s="11">
        <v>237.04</v>
      </c>
      <c r="L236" s="11"/>
      <c r="M236" s="7" t="s">
        <v>967</v>
      </c>
      <c r="N236" s="7" t="s">
        <v>968</v>
      </c>
      <c r="O236" s="7" t="s">
        <v>946</v>
      </c>
      <c r="P236" s="7"/>
    </row>
    <row r="237" spans="1:16" s="3" customFormat="1" ht="67.5">
      <c r="A237" s="7">
        <f t="shared" si="19"/>
        <v>198</v>
      </c>
      <c r="B237" s="7" t="s">
        <v>969</v>
      </c>
      <c r="C237" s="7" t="s">
        <v>941</v>
      </c>
      <c r="D237" s="7" t="s">
        <v>970</v>
      </c>
      <c r="E237" s="7" t="s">
        <v>42</v>
      </c>
      <c r="F237" s="7" t="s">
        <v>635</v>
      </c>
      <c r="G237" s="7" t="s">
        <v>943</v>
      </c>
      <c r="H237" s="7" t="s">
        <v>637</v>
      </c>
      <c r="I237" s="11">
        <f t="shared" si="18"/>
        <v>10.5</v>
      </c>
      <c r="J237" s="11"/>
      <c r="K237" s="11">
        <v>10.5</v>
      </c>
      <c r="L237" s="11"/>
      <c r="M237" s="7" t="s">
        <v>971</v>
      </c>
      <c r="N237" s="7" t="s">
        <v>972</v>
      </c>
      <c r="O237" s="7" t="s">
        <v>946</v>
      </c>
      <c r="P237" s="7"/>
    </row>
    <row r="238" spans="1:16" s="3" customFormat="1" ht="67.5">
      <c r="A238" s="7">
        <f t="shared" si="19"/>
        <v>199</v>
      </c>
      <c r="B238" s="7" t="s">
        <v>973</v>
      </c>
      <c r="C238" s="7" t="s">
        <v>941</v>
      </c>
      <c r="D238" s="7" t="s">
        <v>974</v>
      </c>
      <c r="E238" s="7" t="s">
        <v>42</v>
      </c>
      <c r="F238" s="7" t="s">
        <v>635</v>
      </c>
      <c r="G238" s="7" t="s">
        <v>943</v>
      </c>
      <c r="H238" s="7" t="s">
        <v>637</v>
      </c>
      <c r="I238" s="11">
        <f t="shared" si="18"/>
        <v>20.45</v>
      </c>
      <c r="J238" s="11"/>
      <c r="K238" s="11">
        <v>20.45</v>
      </c>
      <c r="L238" s="11"/>
      <c r="M238" s="7" t="s">
        <v>975</v>
      </c>
      <c r="N238" s="7" t="s">
        <v>976</v>
      </c>
      <c r="O238" s="7" t="s">
        <v>946</v>
      </c>
      <c r="P238" s="7"/>
    </row>
    <row r="239" spans="1:16" s="3" customFormat="1" ht="108">
      <c r="A239" s="7">
        <f t="shared" si="19"/>
        <v>200</v>
      </c>
      <c r="B239" s="7" t="s">
        <v>977</v>
      </c>
      <c r="C239" s="7" t="s">
        <v>642</v>
      </c>
      <c r="D239" s="7" t="s">
        <v>978</v>
      </c>
      <c r="E239" s="7" t="s">
        <v>42</v>
      </c>
      <c r="F239" s="7" t="s">
        <v>635</v>
      </c>
      <c r="G239" s="7" t="s">
        <v>943</v>
      </c>
      <c r="H239" s="7" t="s">
        <v>637</v>
      </c>
      <c r="I239" s="11">
        <f t="shared" si="18"/>
        <v>53.52</v>
      </c>
      <c r="J239" s="11"/>
      <c r="K239" s="11">
        <f>3.52+50</f>
        <v>53.52</v>
      </c>
      <c r="L239" s="11"/>
      <c r="M239" s="7" t="s">
        <v>979</v>
      </c>
      <c r="N239" s="7" t="s">
        <v>980</v>
      </c>
      <c r="O239" s="7" t="s">
        <v>981</v>
      </c>
      <c r="P239" s="7"/>
    </row>
    <row r="240" spans="1:16" s="16" customFormat="1" ht="13.5">
      <c r="A240" s="22"/>
      <c r="B240" s="30" t="s">
        <v>653</v>
      </c>
      <c r="C240" s="30"/>
      <c r="D240" s="30"/>
      <c r="E240" s="30"/>
      <c r="F240" s="22"/>
      <c r="G240" s="26"/>
      <c r="H240" s="26"/>
      <c r="I240" s="25">
        <f>SUM(I231:I239)</f>
        <v>521.87</v>
      </c>
      <c r="J240" s="25"/>
      <c r="K240" s="25">
        <f>SUM(K231:K239)</f>
        <v>521.87</v>
      </c>
      <c r="L240" s="25"/>
      <c r="M240" s="26"/>
      <c r="N240" s="22"/>
      <c r="O240" s="26"/>
      <c r="P240" s="26"/>
    </row>
    <row r="241" spans="1:16" s="3" customFormat="1" ht="162">
      <c r="A241" s="7">
        <v>201</v>
      </c>
      <c r="B241" s="7" t="s">
        <v>795</v>
      </c>
      <c r="C241" s="12" t="s">
        <v>982</v>
      </c>
      <c r="D241" s="12" t="s">
        <v>983</v>
      </c>
      <c r="E241" s="7" t="s">
        <v>42</v>
      </c>
      <c r="F241" s="12" t="s">
        <v>63</v>
      </c>
      <c r="G241" s="7" t="s">
        <v>984</v>
      </c>
      <c r="H241" s="7" t="s">
        <v>985</v>
      </c>
      <c r="I241" s="11">
        <f aca="true" t="shared" si="20" ref="I241:I249">SUM(J241+K241+L241)</f>
        <v>128.265</v>
      </c>
      <c r="J241" s="11"/>
      <c r="K241" s="11">
        <v>128.265</v>
      </c>
      <c r="L241" s="11"/>
      <c r="M241" s="7" t="s">
        <v>986</v>
      </c>
      <c r="N241" s="7" t="s">
        <v>987</v>
      </c>
      <c r="O241" s="7" t="s">
        <v>47</v>
      </c>
      <c r="P241" s="56" t="s">
        <v>988</v>
      </c>
    </row>
    <row r="242" spans="1:16" s="3" customFormat="1" ht="162">
      <c r="A242" s="7">
        <f>A241+1</f>
        <v>202</v>
      </c>
      <c r="B242" s="7" t="s">
        <v>763</v>
      </c>
      <c r="C242" s="12" t="s">
        <v>982</v>
      </c>
      <c r="D242" s="12" t="s">
        <v>989</v>
      </c>
      <c r="E242" s="7" t="s">
        <v>42</v>
      </c>
      <c r="F242" s="12" t="s">
        <v>63</v>
      </c>
      <c r="G242" s="7" t="s">
        <v>984</v>
      </c>
      <c r="H242" s="7" t="s">
        <v>990</v>
      </c>
      <c r="I242" s="11">
        <f t="shared" si="20"/>
        <v>40.69</v>
      </c>
      <c r="J242" s="11"/>
      <c r="K242" s="11">
        <v>40.69</v>
      </c>
      <c r="L242" s="11"/>
      <c r="M242" s="7" t="s">
        <v>991</v>
      </c>
      <c r="N242" s="7" t="s">
        <v>992</v>
      </c>
      <c r="O242" s="7" t="s">
        <v>47</v>
      </c>
      <c r="P242" s="65"/>
    </row>
    <row r="243" spans="1:16" s="3" customFormat="1" ht="162">
      <c r="A243" s="7">
        <f>A242+1</f>
        <v>203</v>
      </c>
      <c r="B243" s="7" t="s">
        <v>784</v>
      </c>
      <c r="C243" s="12" t="s">
        <v>982</v>
      </c>
      <c r="D243" s="12" t="s">
        <v>993</v>
      </c>
      <c r="E243" s="7" t="s">
        <v>42</v>
      </c>
      <c r="F243" s="12" t="s">
        <v>63</v>
      </c>
      <c r="G243" s="7" t="s">
        <v>984</v>
      </c>
      <c r="H243" s="7" t="s">
        <v>994</v>
      </c>
      <c r="I243" s="11">
        <f t="shared" si="20"/>
        <v>10.98865</v>
      </c>
      <c r="J243" s="11"/>
      <c r="K243" s="11">
        <v>10.98865</v>
      </c>
      <c r="L243" s="11"/>
      <c r="M243" s="7" t="s">
        <v>995</v>
      </c>
      <c r="N243" s="7" t="s">
        <v>996</v>
      </c>
      <c r="O243" s="7" t="s">
        <v>47</v>
      </c>
      <c r="P243" s="65"/>
    </row>
    <row r="244" spans="1:16" s="3" customFormat="1" ht="162">
      <c r="A244" s="7">
        <f>A243+1</f>
        <v>204</v>
      </c>
      <c r="B244" s="7" t="s">
        <v>779</v>
      </c>
      <c r="C244" s="12" t="s">
        <v>982</v>
      </c>
      <c r="D244" s="12" t="s">
        <v>997</v>
      </c>
      <c r="E244" s="7" t="s">
        <v>42</v>
      </c>
      <c r="F244" s="12" t="s">
        <v>63</v>
      </c>
      <c r="G244" s="7" t="s">
        <v>984</v>
      </c>
      <c r="H244" s="7" t="s">
        <v>998</v>
      </c>
      <c r="I244" s="11">
        <f t="shared" si="20"/>
        <v>5.44833</v>
      </c>
      <c r="J244" s="11"/>
      <c r="K244" s="11">
        <v>5.44833</v>
      </c>
      <c r="L244" s="11"/>
      <c r="M244" s="7" t="s">
        <v>999</v>
      </c>
      <c r="N244" s="7" t="s">
        <v>1000</v>
      </c>
      <c r="O244" s="7" t="s">
        <v>47</v>
      </c>
      <c r="P244" s="65"/>
    </row>
    <row r="245" spans="1:16" s="3" customFormat="1" ht="162">
      <c r="A245" s="7">
        <f>A244+1</f>
        <v>205</v>
      </c>
      <c r="B245" s="7" t="s">
        <v>1001</v>
      </c>
      <c r="C245" s="12" t="s">
        <v>982</v>
      </c>
      <c r="D245" s="12" t="s">
        <v>1002</v>
      </c>
      <c r="E245" s="7" t="s">
        <v>42</v>
      </c>
      <c r="F245" s="12" t="s">
        <v>63</v>
      </c>
      <c r="G245" s="7" t="s">
        <v>984</v>
      </c>
      <c r="H245" s="7" t="s">
        <v>1003</v>
      </c>
      <c r="I245" s="11">
        <f t="shared" si="20"/>
        <v>300</v>
      </c>
      <c r="J245" s="11"/>
      <c r="K245" s="11">
        <v>300</v>
      </c>
      <c r="L245" s="11"/>
      <c r="M245" s="7" t="s">
        <v>1004</v>
      </c>
      <c r="N245" s="7" t="s">
        <v>1005</v>
      </c>
      <c r="O245" s="7" t="s">
        <v>47</v>
      </c>
      <c r="P245" s="57"/>
    </row>
    <row r="246" spans="1:16" s="16" customFormat="1" ht="13.5">
      <c r="A246" s="22"/>
      <c r="B246" s="30" t="s">
        <v>74</v>
      </c>
      <c r="C246" s="30"/>
      <c r="D246" s="30"/>
      <c r="E246" s="30"/>
      <c r="F246" s="22"/>
      <c r="G246" s="26"/>
      <c r="H246" s="26"/>
      <c r="I246" s="25">
        <f t="shared" si="20"/>
        <v>485.39198</v>
      </c>
      <c r="J246" s="25"/>
      <c r="K246" s="25">
        <f>SUM(K241:K245)</f>
        <v>485.39198</v>
      </c>
      <c r="L246" s="25"/>
      <c r="M246" s="26"/>
      <c r="N246" s="22"/>
      <c r="O246" s="26"/>
      <c r="P246" s="26"/>
    </row>
    <row r="247" spans="1:16" s="3" customFormat="1" ht="54">
      <c r="A247" s="7">
        <v>206</v>
      </c>
      <c r="B247" s="7" t="s">
        <v>1006</v>
      </c>
      <c r="C247" s="12" t="s">
        <v>56</v>
      </c>
      <c r="D247" s="12" t="s">
        <v>1007</v>
      </c>
      <c r="E247" s="7" t="s">
        <v>42</v>
      </c>
      <c r="F247" s="12" t="s">
        <v>43</v>
      </c>
      <c r="G247" s="7" t="s">
        <v>44</v>
      </c>
      <c r="H247" s="7"/>
      <c r="I247" s="11">
        <f t="shared" si="20"/>
        <v>62.5</v>
      </c>
      <c r="J247" s="11"/>
      <c r="K247" s="34">
        <v>62.5</v>
      </c>
      <c r="L247" s="11"/>
      <c r="M247" s="7" t="s">
        <v>1008</v>
      </c>
      <c r="N247" s="7" t="s">
        <v>1009</v>
      </c>
      <c r="O247" s="7" t="s">
        <v>702</v>
      </c>
      <c r="P247" s="7"/>
    </row>
    <row r="248" spans="1:16" s="3" customFormat="1" ht="54">
      <c r="A248" s="7">
        <f>A247+1</f>
        <v>207</v>
      </c>
      <c r="B248" s="7" t="s">
        <v>1010</v>
      </c>
      <c r="C248" s="12" t="s">
        <v>1011</v>
      </c>
      <c r="D248" s="12" t="s">
        <v>1012</v>
      </c>
      <c r="E248" s="7" t="s">
        <v>42</v>
      </c>
      <c r="F248" s="12" t="s">
        <v>43</v>
      </c>
      <c r="G248" s="7" t="s">
        <v>44</v>
      </c>
      <c r="H248" s="7"/>
      <c r="I248" s="11">
        <f t="shared" si="20"/>
        <v>236.45</v>
      </c>
      <c r="J248" s="11"/>
      <c r="K248" s="11">
        <v>236.45</v>
      </c>
      <c r="L248" s="11"/>
      <c r="M248" s="7" t="s">
        <v>1013</v>
      </c>
      <c r="N248" s="7" t="s">
        <v>1014</v>
      </c>
      <c r="O248" s="7" t="s">
        <v>702</v>
      </c>
      <c r="P248" s="7"/>
    </row>
    <row r="249" spans="1:16" s="3" customFormat="1" ht="54">
      <c r="A249" s="7">
        <f>A248+1</f>
        <v>208</v>
      </c>
      <c r="B249" s="7" t="s">
        <v>1015</v>
      </c>
      <c r="C249" s="12" t="s">
        <v>1016</v>
      </c>
      <c r="D249" s="12" t="s">
        <v>1017</v>
      </c>
      <c r="E249" s="7" t="s">
        <v>42</v>
      </c>
      <c r="F249" s="12" t="s">
        <v>43</v>
      </c>
      <c r="G249" s="7" t="s">
        <v>44</v>
      </c>
      <c r="H249" s="7"/>
      <c r="I249" s="11">
        <f t="shared" si="20"/>
        <v>70.94</v>
      </c>
      <c r="J249" s="11"/>
      <c r="K249" s="34">
        <v>70.94</v>
      </c>
      <c r="L249" s="11"/>
      <c r="M249" s="7" t="s">
        <v>1018</v>
      </c>
      <c r="N249" s="7" t="s">
        <v>1019</v>
      </c>
      <c r="O249" s="7" t="s">
        <v>702</v>
      </c>
      <c r="P249" s="7"/>
    </row>
    <row r="250" spans="1:16" s="3" customFormat="1" ht="40.5">
      <c r="A250" s="7">
        <f>A249+1</f>
        <v>209</v>
      </c>
      <c r="B250" s="7" t="s">
        <v>795</v>
      </c>
      <c r="C250" s="12" t="s">
        <v>1020</v>
      </c>
      <c r="D250" s="12" t="s">
        <v>1021</v>
      </c>
      <c r="E250" s="7" t="s">
        <v>42</v>
      </c>
      <c r="F250" s="12" t="s">
        <v>43</v>
      </c>
      <c r="G250" s="7" t="s">
        <v>44</v>
      </c>
      <c r="H250" s="7"/>
      <c r="I250" s="11">
        <v>360</v>
      </c>
      <c r="J250" s="11"/>
      <c r="K250" s="11">
        <v>360</v>
      </c>
      <c r="L250" s="11"/>
      <c r="M250" s="7" t="s">
        <v>1022</v>
      </c>
      <c r="N250" s="7" t="s">
        <v>1022</v>
      </c>
      <c r="O250" s="7" t="s">
        <v>47</v>
      </c>
      <c r="P250" s="7"/>
    </row>
    <row r="251" spans="1:16" s="3" customFormat="1" ht="54">
      <c r="A251" s="7">
        <f>A249+1</f>
        <v>209</v>
      </c>
      <c r="B251" s="7" t="s">
        <v>1023</v>
      </c>
      <c r="C251" s="12" t="s">
        <v>1024</v>
      </c>
      <c r="D251" s="12" t="s">
        <v>1025</v>
      </c>
      <c r="E251" s="7" t="s">
        <v>42</v>
      </c>
      <c r="F251" s="12" t="s">
        <v>43</v>
      </c>
      <c r="G251" s="7" t="s">
        <v>44</v>
      </c>
      <c r="H251" s="7"/>
      <c r="I251" s="11">
        <f aca="true" t="shared" si="21" ref="I251:I265">SUM(J251+K251+L251)</f>
        <v>118.23</v>
      </c>
      <c r="J251" s="11"/>
      <c r="K251" s="11">
        <v>118.23</v>
      </c>
      <c r="L251" s="11"/>
      <c r="M251" s="7" t="s">
        <v>1026</v>
      </c>
      <c r="N251" s="7" t="s">
        <v>1027</v>
      </c>
      <c r="O251" s="7" t="s">
        <v>702</v>
      </c>
      <c r="P251" s="7"/>
    </row>
    <row r="252" spans="1:16" s="3" customFormat="1" ht="54">
      <c r="A252" s="7">
        <f>A251+1</f>
        <v>210</v>
      </c>
      <c r="B252" s="7" t="s">
        <v>1028</v>
      </c>
      <c r="C252" s="7" t="s">
        <v>40</v>
      </c>
      <c r="D252" s="12" t="s">
        <v>1029</v>
      </c>
      <c r="E252" s="7" t="s">
        <v>42</v>
      </c>
      <c r="F252" s="12" t="s">
        <v>43</v>
      </c>
      <c r="G252" s="7" t="s">
        <v>44</v>
      </c>
      <c r="H252" s="7"/>
      <c r="I252" s="11">
        <f t="shared" si="21"/>
        <v>10</v>
      </c>
      <c r="J252" s="11"/>
      <c r="K252" s="11">
        <v>10</v>
      </c>
      <c r="L252" s="11"/>
      <c r="M252" s="7" t="s">
        <v>1030</v>
      </c>
      <c r="N252" s="7" t="s">
        <v>1031</v>
      </c>
      <c r="O252" s="7" t="s">
        <v>702</v>
      </c>
      <c r="P252" s="7"/>
    </row>
    <row r="253" spans="1:16" s="16" customFormat="1" ht="13.5">
      <c r="A253" s="22"/>
      <c r="B253" s="30" t="s">
        <v>59</v>
      </c>
      <c r="C253" s="30"/>
      <c r="D253" s="30"/>
      <c r="E253" s="30"/>
      <c r="F253" s="22"/>
      <c r="G253" s="26"/>
      <c r="H253" s="26"/>
      <c r="I253" s="25">
        <f t="shared" si="21"/>
        <v>858.12</v>
      </c>
      <c r="J253" s="25"/>
      <c r="K253" s="25">
        <f>SUM(K247:K252)</f>
        <v>858.12</v>
      </c>
      <c r="L253" s="25"/>
      <c r="M253" s="26"/>
      <c r="N253" s="22"/>
      <c r="O253" s="26"/>
      <c r="P253" s="26"/>
    </row>
    <row r="254" spans="1:16" s="3" customFormat="1" ht="243">
      <c r="A254" s="7">
        <v>211</v>
      </c>
      <c r="B254" s="12" t="s">
        <v>779</v>
      </c>
      <c r="C254" s="12" t="s">
        <v>1032</v>
      </c>
      <c r="D254" s="7" t="s">
        <v>1033</v>
      </c>
      <c r="E254" s="7" t="s">
        <v>42</v>
      </c>
      <c r="F254" s="7" t="s">
        <v>358</v>
      </c>
      <c r="G254" s="7" t="s">
        <v>1034</v>
      </c>
      <c r="H254" s="7" t="s">
        <v>998</v>
      </c>
      <c r="I254" s="11">
        <f t="shared" si="21"/>
        <v>140</v>
      </c>
      <c r="J254" s="11"/>
      <c r="K254" s="11">
        <v>140</v>
      </c>
      <c r="L254" s="11"/>
      <c r="M254" s="7" t="s">
        <v>1035</v>
      </c>
      <c r="N254" s="7" t="s">
        <v>1036</v>
      </c>
      <c r="O254" s="7" t="s">
        <v>47</v>
      </c>
      <c r="P254" s="7"/>
    </row>
    <row r="255" spans="1:16" s="3" customFormat="1" ht="243">
      <c r="A255" s="7"/>
      <c r="B255" s="12"/>
      <c r="C255" s="12" t="s">
        <v>1032</v>
      </c>
      <c r="D255" s="7" t="s">
        <v>1037</v>
      </c>
      <c r="E255" s="7" t="s">
        <v>42</v>
      </c>
      <c r="F255" s="7" t="s">
        <v>358</v>
      </c>
      <c r="G255" s="7" t="s">
        <v>1034</v>
      </c>
      <c r="H255" s="7" t="s">
        <v>1038</v>
      </c>
      <c r="I255" s="11">
        <f t="shared" si="21"/>
        <v>337.68</v>
      </c>
      <c r="J255" s="11"/>
      <c r="K255" s="11">
        <v>337.68</v>
      </c>
      <c r="L255" s="11"/>
      <c r="M255" s="7" t="s">
        <v>1035</v>
      </c>
      <c r="N255" s="7" t="s">
        <v>1036</v>
      </c>
      <c r="O255" s="7" t="s">
        <v>47</v>
      </c>
      <c r="P255" s="7"/>
    </row>
    <row r="256" spans="1:16" s="3" customFormat="1" ht="243">
      <c r="A256" s="7">
        <f>A254+1</f>
        <v>212</v>
      </c>
      <c r="B256" s="12" t="s">
        <v>763</v>
      </c>
      <c r="C256" s="12" t="s">
        <v>1032</v>
      </c>
      <c r="D256" s="7" t="s">
        <v>1039</v>
      </c>
      <c r="E256" s="7" t="s">
        <v>42</v>
      </c>
      <c r="F256" s="7" t="s">
        <v>358</v>
      </c>
      <c r="G256" s="7" t="s">
        <v>1034</v>
      </c>
      <c r="H256" s="7" t="s">
        <v>1040</v>
      </c>
      <c r="I256" s="11">
        <f t="shared" si="21"/>
        <v>218.47</v>
      </c>
      <c r="J256" s="11"/>
      <c r="K256" s="11">
        <v>218.47</v>
      </c>
      <c r="L256" s="11"/>
      <c r="M256" s="7" t="s">
        <v>1035</v>
      </c>
      <c r="N256" s="7" t="s">
        <v>1036</v>
      </c>
      <c r="O256" s="7" t="s">
        <v>47</v>
      </c>
      <c r="P256" s="7"/>
    </row>
    <row r="257" spans="1:16" s="16" customFormat="1" ht="13.5">
      <c r="A257" s="22"/>
      <c r="B257" s="30" t="s">
        <v>411</v>
      </c>
      <c r="C257" s="30"/>
      <c r="D257" s="30"/>
      <c r="E257" s="30"/>
      <c r="F257" s="22"/>
      <c r="G257" s="26"/>
      <c r="H257" s="26"/>
      <c r="I257" s="25">
        <f t="shared" si="21"/>
        <v>696.15</v>
      </c>
      <c r="J257" s="25"/>
      <c r="K257" s="25">
        <f>SUM(K254:K256)</f>
        <v>696.15</v>
      </c>
      <c r="L257" s="25"/>
      <c r="M257" s="26"/>
      <c r="N257" s="22"/>
      <c r="O257" s="26"/>
      <c r="P257" s="26"/>
    </row>
    <row r="258" spans="1:16" s="3" customFormat="1" ht="81">
      <c r="A258" s="7">
        <v>213</v>
      </c>
      <c r="B258" s="7" t="s">
        <v>1041</v>
      </c>
      <c r="C258" s="7" t="s">
        <v>1042</v>
      </c>
      <c r="D258" s="7" t="s">
        <v>1043</v>
      </c>
      <c r="E258" s="7" t="s">
        <v>42</v>
      </c>
      <c r="F258" s="7" t="s">
        <v>1044</v>
      </c>
      <c r="G258" s="7" t="s">
        <v>1045</v>
      </c>
      <c r="H258" s="7" t="s">
        <v>1038</v>
      </c>
      <c r="I258" s="11">
        <f t="shared" si="21"/>
        <v>126.07</v>
      </c>
      <c r="J258" s="11"/>
      <c r="K258" s="11">
        <v>126.07</v>
      </c>
      <c r="L258" s="11"/>
      <c r="M258" s="7" t="s">
        <v>1046</v>
      </c>
      <c r="N258" s="7" t="s">
        <v>1047</v>
      </c>
      <c r="O258" s="7" t="s">
        <v>47</v>
      </c>
      <c r="P258" s="56" t="s">
        <v>1048</v>
      </c>
    </row>
    <row r="259" spans="1:16" s="3" customFormat="1" ht="54">
      <c r="A259" s="7">
        <f aca="true" t="shared" si="22" ref="A259:A265">A258+1</f>
        <v>214</v>
      </c>
      <c r="B259" s="7" t="s">
        <v>763</v>
      </c>
      <c r="C259" s="7" t="s">
        <v>1042</v>
      </c>
      <c r="D259" s="7" t="s">
        <v>1049</v>
      </c>
      <c r="E259" s="7" t="s">
        <v>42</v>
      </c>
      <c r="F259" s="7" t="s">
        <v>1044</v>
      </c>
      <c r="G259" s="7" t="s">
        <v>1045</v>
      </c>
      <c r="H259" s="7" t="s">
        <v>1050</v>
      </c>
      <c r="I259" s="11">
        <f t="shared" si="21"/>
        <v>18.4</v>
      </c>
      <c r="J259" s="11"/>
      <c r="K259" s="11">
        <v>18.4</v>
      </c>
      <c r="L259" s="11"/>
      <c r="M259" s="7" t="s">
        <v>1051</v>
      </c>
      <c r="N259" s="7" t="s">
        <v>1052</v>
      </c>
      <c r="O259" s="7" t="s">
        <v>47</v>
      </c>
      <c r="P259" s="65"/>
    </row>
    <row r="260" spans="1:16" s="3" customFormat="1" ht="54">
      <c r="A260" s="7">
        <f t="shared" si="22"/>
        <v>215</v>
      </c>
      <c r="B260" s="7" t="s">
        <v>779</v>
      </c>
      <c r="C260" s="7" t="s">
        <v>1042</v>
      </c>
      <c r="D260" s="7" t="s">
        <v>1053</v>
      </c>
      <c r="E260" s="7" t="s">
        <v>42</v>
      </c>
      <c r="F260" s="7" t="s">
        <v>1044</v>
      </c>
      <c r="G260" s="7" t="s">
        <v>1045</v>
      </c>
      <c r="H260" s="7" t="s">
        <v>1054</v>
      </c>
      <c r="I260" s="11">
        <f t="shared" si="21"/>
        <v>16.77</v>
      </c>
      <c r="J260" s="11"/>
      <c r="K260" s="11">
        <v>16.77</v>
      </c>
      <c r="L260" s="11"/>
      <c r="M260" s="7" t="s">
        <v>1055</v>
      </c>
      <c r="N260" s="7" t="s">
        <v>1056</v>
      </c>
      <c r="O260" s="7" t="s">
        <v>47</v>
      </c>
      <c r="P260" s="65"/>
    </row>
    <row r="261" spans="1:16" s="3" customFormat="1" ht="40.5">
      <c r="A261" s="7">
        <f t="shared" si="22"/>
        <v>216</v>
      </c>
      <c r="B261" s="7" t="s">
        <v>784</v>
      </c>
      <c r="C261" s="7" t="s">
        <v>1042</v>
      </c>
      <c r="D261" s="7" t="s">
        <v>1057</v>
      </c>
      <c r="E261" s="7" t="s">
        <v>42</v>
      </c>
      <c r="F261" s="7" t="s">
        <v>1044</v>
      </c>
      <c r="G261" s="7" t="s">
        <v>1045</v>
      </c>
      <c r="H261" s="7" t="s">
        <v>1058</v>
      </c>
      <c r="I261" s="11">
        <f t="shared" si="21"/>
        <v>4.04</v>
      </c>
      <c r="J261" s="11"/>
      <c r="K261" s="11">
        <v>4.04</v>
      </c>
      <c r="L261" s="11"/>
      <c r="M261" s="7" t="s">
        <v>1059</v>
      </c>
      <c r="N261" s="7" t="s">
        <v>1060</v>
      </c>
      <c r="O261" s="7" t="s">
        <v>47</v>
      </c>
      <c r="P261" s="65"/>
    </row>
    <row r="262" spans="1:16" s="3" customFormat="1" ht="54">
      <c r="A262" s="7">
        <f t="shared" si="22"/>
        <v>217</v>
      </c>
      <c r="B262" s="7" t="s">
        <v>1061</v>
      </c>
      <c r="C262" s="7" t="s">
        <v>1042</v>
      </c>
      <c r="D262" s="7" t="s">
        <v>1062</v>
      </c>
      <c r="E262" s="7" t="s">
        <v>42</v>
      </c>
      <c r="F262" s="7" t="s">
        <v>1044</v>
      </c>
      <c r="G262" s="7" t="s">
        <v>1045</v>
      </c>
      <c r="H262" s="7" t="s">
        <v>1063</v>
      </c>
      <c r="I262" s="11">
        <f t="shared" si="21"/>
        <v>1.44</v>
      </c>
      <c r="J262" s="11"/>
      <c r="K262" s="11">
        <v>1.44</v>
      </c>
      <c r="L262" s="11"/>
      <c r="M262" s="7" t="s">
        <v>1064</v>
      </c>
      <c r="N262" s="7" t="s">
        <v>1065</v>
      </c>
      <c r="O262" s="7" t="s">
        <v>47</v>
      </c>
      <c r="P262" s="65"/>
    </row>
    <row r="263" spans="1:16" s="3" customFormat="1" ht="67.5">
      <c r="A263" s="7">
        <f t="shared" si="22"/>
        <v>218</v>
      </c>
      <c r="B263" s="7" t="s">
        <v>1066</v>
      </c>
      <c r="C263" s="7" t="s">
        <v>1042</v>
      </c>
      <c r="D263" s="7" t="s">
        <v>1067</v>
      </c>
      <c r="E263" s="7" t="s">
        <v>42</v>
      </c>
      <c r="F263" s="7" t="s">
        <v>1044</v>
      </c>
      <c r="G263" s="7" t="s">
        <v>1045</v>
      </c>
      <c r="H263" s="7" t="s">
        <v>1068</v>
      </c>
      <c r="I263" s="11">
        <f t="shared" si="21"/>
        <v>21.36</v>
      </c>
      <c r="J263" s="11"/>
      <c r="K263" s="11">
        <v>21.36</v>
      </c>
      <c r="L263" s="11"/>
      <c r="M263" s="7" t="s">
        <v>1069</v>
      </c>
      <c r="N263" s="7" t="s">
        <v>1070</v>
      </c>
      <c r="O263" s="7" t="s">
        <v>47</v>
      </c>
      <c r="P263" s="65"/>
    </row>
    <row r="264" spans="1:16" s="3" customFormat="1" ht="67.5">
      <c r="A264" s="7">
        <f t="shared" si="22"/>
        <v>219</v>
      </c>
      <c r="B264" s="7" t="s">
        <v>1071</v>
      </c>
      <c r="C264" s="7" t="s">
        <v>1042</v>
      </c>
      <c r="D264" s="7" t="s">
        <v>1072</v>
      </c>
      <c r="E264" s="7" t="s">
        <v>42</v>
      </c>
      <c r="F264" s="7" t="s">
        <v>1044</v>
      </c>
      <c r="G264" s="7" t="s">
        <v>1045</v>
      </c>
      <c r="H264" s="7" t="s">
        <v>1073</v>
      </c>
      <c r="I264" s="11">
        <f t="shared" si="21"/>
        <v>21.22</v>
      </c>
      <c r="J264" s="11"/>
      <c r="K264" s="11">
        <v>21.22</v>
      </c>
      <c r="L264" s="11"/>
      <c r="M264" s="7" t="s">
        <v>1074</v>
      </c>
      <c r="N264" s="7" t="s">
        <v>1075</v>
      </c>
      <c r="O264" s="7" t="s">
        <v>47</v>
      </c>
      <c r="P264" s="65"/>
    </row>
    <row r="265" spans="1:16" s="3" customFormat="1" ht="40.5">
      <c r="A265" s="7">
        <f t="shared" si="22"/>
        <v>220</v>
      </c>
      <c r="B265" s="7" t="s">
        <v>1076</v>
      </c>
      <c r="C265" s="7" t="s">
        <v>1042</v>
      </c>
      <c r="D265" s="7" t="s">
        <v>1077</v>
      </c>
      <c r="E265" s="7" t="s">
        <v>42</v>
      </c>
      <c r="F265" s="7" t="s">
        <v>1044</v>
      </c>
      <c r="G265" s="7" t="s">
        <v>1045</v>
      </c>
      <c r="H265" s="7" t="s">
        <v>1078</v>
      </c>
      <c r="I265" s="11">
        <f t="shared" si="21"/>
        <v>19.79</v>
      </c>
      <c r="J265" s="11"/>
      <c r="K265" s="11">
        <v>19.79</v>
      </c>
      <c r="L265" s="11"/>
      <c r="M265" s="7" t="s">
        <v>1079</v>
      </c>
      <c r="N265" s="7" t="s">
        <v>1080</v>
      </c>
      <c r="O265" s="7" t="s">
        <v>47</v>
      </c>
      <c r="P265" s="57"/>
    </row>
    <row r="266" spans="1:16" s="16" customFormat="1" ht="13.5">
      <c r="A266" s="22"/>
      <c r="B266" s="30" t="s">
        <v>1081</v>
      </c>
      <c r="C266" s="30"/>
      <c r="D266" s="30"/>
      <c r="E266" s="30"/>
      <c r="F266" s="26"/>
      <c r="G266" s="26"/>
      <c r="H266" s="26"/>
      <c r="I266" s="25">
        <f>SUM(I258:I265)</f>
        <v>229.08999999999997</v>
      </c>
      <c r="J266" s="25"/>
      <c r="K266" s="25">
        <f>SUM(K258:K265)</f>
        <v>229.08999999999997</v>
      </c>
      <c r="L266" s="25"/>
      <c r="M266" s="26"/>
      <c r="N266" s="22"/>
      <c r="O266" s="26"/>
      <c r="P266" s="26"/>
    </row>
    <row r="267" spans="1:16" s="3" customFormat="1" ht="121.5">
      <c r="A267" s="7">
        <v>221</v>
      </c>
      <c r="B267" s="7" t="s">
        <v>709</v>
      </c>
      <c r="C267" s="12" t="s">
        <v>1082</v>
      </c>
      <c r="D267" s="35" t="s">
        <v>1083</v>
      </c>
      <c r="E267" s="7" t="s">
        <v>42</v>
      </c>
      <c r="F267" s="7" t="s">
        <v>481</v>
      </c>
      <c r="G267" s="7" t="s">
        <v>482</v>
      </c>
      <c r="H267" s="7" t="s">
        <v>1084</v>
      </c>
      <c r="I267" s="11">
        <f aca="true" t="shared" si="23" ref="I267:I284">SUM(J267+K267+L267)</f>
        <v>13.51</v>
      </c>
      <c r="J267" s="11"/>
      <c r="K267" s="11">
        <v>13.51</v>
      </c>
      <c r="L267" s="11"/>
      <c r="M267" s="35" t="s">
        <v>1085</v>
      </c>
      <c r="N267" s="35" t="s">
        <v>1086</v>
      </c>
      <c r="O267" s="35" t="s">
        <v>1086</v>
      </c>
      <c r="P267" s="56" t="s">
        <v>1087</v>
      </c>
    </row>
    <row r="268" spans="1:16" s="3" customFormat="1" ht="121.5">
      <c r="A268" s="7">
        <f aca="true" t="shared" si="24" ref="A268:A284">A267+1</f>
        <v>222</v>
      </c>
      <c r="B268" s="7" t="s">
        <v>715</v>
      </c>
      <c r="C268" s="35" t="s">
        <v>1088</v>
      </c>
      <c r="D268" s="35" t="s">
        <v>1089</v>
      </c>
      <c r="E268" s="7" t="s">
        <v>42</v>
      </c>
      <c r="F268" s="7" t="s">
        <v>481</v>
      </c>
      <c r="G268" s="7" t="s">
        <v>482</v>
      </c>
      <c r="H268" s="7" t="s">
        <v>1084</v>
      </c>
      <c r="I268" s="11">
        <f t="shared" si="23"/>
        <v>34.43</v>
      </c>
      <c r="J268" s="11"/>
      <c r="K268" s="11">
        <v>34.43</v>
      </c>
      <c r="L268" s="11"/>
      <c r="M268" s="35" t="s">
        <v>1085</v>
      </c>
      <c r="N268" s="35" t="s">
        <v>1086</v>
      </c>
      <c r="O268" s="35" t="s">
        <v>1086</v>
      </c>
      <c r="P268" s="65"/>
    </row>
    <row r="269" spans="1:16" s="3" customFormat="1" ht="121.5">
      <c r="A269" s="7">
        <f t="shared" si="24"/>
        <v>223</v>
      </c>
      <c r="B269" s="7" t="s">
        <v>713</v>
      </c>
      <c r="C269" s="35" t="s">
        <v>1088</v>
      </c>
      <c r="D269" s="35" t="s">
        <v>1090</v>
      </c>
      <c r="E269" s="7" t="s">
        <v>42</v>
      </c>
      <c r="F269" s="7" t="s">
        <v>481</v>
      </c>
      <c r="G269" s="7" t="s">
        <v>482</v>
      </c>
      <c r="H269" s="7" t="s">
        <v>1084</v>
      </c>
      <c r="I269" s="11">
        <f t="shared" si="23"/>
        <v>83.24</v>
      </c>
      <c r="J269" s="11"/>
      <c r="K269" s="11">
        <v>83.24</v>
      </c>
      <c r="L269" s="11"/>
      <c r="M269" s="35" t="s">
        <v>1085</v>
      </c>
      <c r="N269" s="35" t="s">
        <v>1086</v>
      </c>
      <c r="O269" s="35" t="s">
        <v>1086</v>
      </c>
      <c r="P269" s="65"/>
    </row>
    <row r="270" spans="1:16" s="3" customFormat="1" ht="148.5">
      <c r="A270" s="7">
        <f t="shared" si="24"/>
        <v>224</v>
      </c>
      <c r="B270" s="7" t="s">
        <v>1091</v>
      </c>
      <c r="C270" s="35" t="s">
        <v>1085</v>
      </c>
      <c r="D270" s="35" t="s">
        <v>1092</v>
      </c>
      <c r="E270" s="7" t="s">
        <v>42</v>
      </c>
      <c r="F270" s="7" t="s">
        <v>481</v>
      </c>
      <c r="G270" s="7" t="s">
        <v>482</v>
      </c>
      <c r="H270" s="7" t="s">
        <v>1084</v>
      </c>
      <c r="I270" s="11">
        <f t="shared" si="23"/>
        <v>18.61</v>
      </c>
      <c r="J270" s="11"/>
      <c r="K270" s="11">
        <v>18.61</v>
      </c>
      <c r="L270" s="11"/>
      <c r="M270" s="35" t="s">
        <v>1085</v>
      </c>
      <c r="N270" s="35" t="s">
        <v>1086</v>
      </c>
      <c r="O270" s="35" t="s">
        <v>1086</v>
      </c>
      <c r="P270" s="65"/>
    </row>
    <row r="271" spans="1:16" s="3" customFormat="1" ht="148.5">
      <c r="A271" s="7">
        <f t="shared" si="24"/>
        <v>225</v>
      </c>
      <c r="B271" s="7" t="s">
        <v>1093</v>
      </c>
      <c r="C271" s="35" t="s">
        <v>1094</v>
      </c>
      <c r="D271" s="35" t="s">
        <v>1095</v>
      </c>
      <c r="E271" s="7" t="s">
        <v>42</v>
      </c>
      <c r="F271" s="7" t="s">
        <v>481</v>
      </c>
      <c r="G271" s="7" t="s">
        <v>482</v>
      </c>
      <c r="H271" s="7" t="s">
        <v>1084</v>
      </c>
      <c r="I271" s="11">
        <f t="shared" si="23"/>
        <v>4.37</v>
      </c>
      <c r="J271" s="11"/>
      <c r="K271" s="11">
        <v>4.37</v>
      </c>
      <c r="L271" s="11"/>
      <c r="M271" s="35" t="s">
        <v>1096</v>
      </c>
      <c r="N271" s="35" t="s">
        <v>1086</v>
      </c>
      <c r="O271" s="35" t="s">
        <v>1086</v>
      </c>
      <c r="P271" s="65"/>
    </row>
    <row r="272" spans="1:16" s="3" customFormat="1" ht="148.5">
      <c r="A272" s="7">
        <f t="shared" si="24"/>
        <v>226</v>
      </c>
      <c r="B272" s="7" t="s">
        <v>1097</v>
      </c>
      <c r="C272" s="35" t="s">
        <v>1094</v>
      </c>
      <c r="D272" s="35" t="s">
        <v>1098</v>
      </c>
      <c r="E272" s="7" t="s">
        <v>42</v>
      </c>
      <c r="F272" s="7" t="s">
        <v>481</v>
      </c>
      <c r="G272" s="7" t="s">
        <v>482</v>
      </c>
      <c r="H272" s="7" t="s">
        <v>1084</v>
      </c>
      <c r="I272" s="11">
        <f t="shared" si="23"/>
        <v>10.32</v>
      </c>
      <c r="J272" s="11"/>
      <c r="K272" s="11">
        <v>10.32</v>
      </c>
      <c r="L272" s="11"/>
      <c r="M272" s="35" t="s">
        <v>1096</v>
      </c>
      <c r="N272" s="35" t="s">
        <v>1086</v>
      </c>
      <c r="O272" s="35" t="s">
        <v>1086</v>
      </c>
      <c r="P272" s="65"/>
    </row>
    <row r="273" spans="1:16" s="3" customFormat="1" ht="148.5">
      <c r="A273" s="7">
        <f t="shared" si="24"/>
        <v>227</v>
      </c>
      <c r="B273" s="7" t="s">
        <v>1099</v>
      </c>
      <c r="C273" s="35" t="s">
        <v>1094</v>
      </c>
      <c r="D273" s="35" t="s">
        <v>1100</v>
      </c>
      <c r="E273" s="7" t="s">
        <v>42</v>
      </c>
      <c r="F273" s="7" t="s">
        <v>481</v>
      </c>
      <c r="G273" s="7" t="s">
        <v>482</v>
      </c>
      <c r="H273" s="7" t="s">
        <v>1084</v>
      </c>
      <c r="I273" s="11">
        <f t="shared" si="23"/>
        <v>7.32</v>
      </c>
      <c r="J273" s="11"/>
      <c r="K273" s="11">
        <v>7.32</v>
      </c>
      <c r="L273" s="11"/>
      <c r="M273" s="35" t="s">
        <v>1096</v>
      </c>
      <c r="N273" s="35" t="s">
        <v>1086</v>
      </c>
      <c r="O273" s="35" t="s">
        <v>1086</v>
      </c>
      <c r="P273" s="65"/>
    </row>
    <row r="274" spans="1:16" s="3" customFormat="1" ht="148.5">
      <c r="A274" s="7">
        <f t="shared" si="24"/>
        <v>228</v>
      </c>
      <c r="B274" s="7" t="s">
        <v>1101</v>
      </c>
      <c r="C274" s="35" t="s">
        <v>1094</v>
      </c>
      <c r="D274" s="35" t="s">
        <v>1102</v>
      </c>
      <c r="E274" s="7" t="s">
        <v>42</v>
      </c>
      <c r="F274" s="7" t="s">
        <v>481</v>
      </c>
      <c r="G274" s="7" t="s">
        <v>482</v>
      </c>
      <c r="H274" s="7" t="s">
        <v>1084</v>
      </c>
      <c r="I274" s="11">
        <f t="shared" si="23"/>
        <v>12.84</v>
      </c>
      <c r="J274" s="11"/>
      <c r="K274" s="11">
        <v>12.84</v>
      </c>
      <c r="L274" s="11"/>
      <c r="M274" s="35" t="s">
        <v>1096</v>
      </c>
      <c r="N274" s="35" t="s">
        <v>1086</v>
      </c>
      <c r="O274" s="35" t="s">
        <v>1086</v>
      </c>
      <c r="P274" s="65"/>
    </row>
    <row r="275" spans="1:16" s="3" customFormat="1" ht="67.5">
      <c r="A275" s="7">
        <f t="shared" si="24"/>
        <v>229</v>
      </c>
      <c r="B275" s="7" t="s">
        <v>1103</v>
      </c>
      <c r="C275" s="35" t="s">
        <v>1104</v>
      </c>
      <c r="D275" s="35" t="s">
        <v>1105</v>
      </c>
      <c r="E275" s="7" t="s">
        <v>42</v>
      </c>
      <c r="F275" s="7" t="s">
        <v>481</v>
      </c>
      <c r="G275" s="7" t="s">
        <v>482</v>
      </c>
      <c r="H275" s="7" t="s">
        <v>1084</v>
      </c>
      <c r="I275" s="11">
        <f t="shared" si="23"/>
        <v>1.68</v>
      </c>
      <c r="J275" s="11"/>
      <c r="K275" s="11">
        <v>1.68</v>
      </c>
      <c r="L275" s="11"/>
      <c r="M275" s="35" t="s">
        <v>1106</v>
      </c>
      <c r="N275" s="35" t="s">
        <v>1107</v>
      </c>
      <c r="O275" s="35" t="s">
        <v>1107</v>
      </c>
      <c r="P275" s="65"/>
    </row>
    <row r="276" spans="1:16" s="3" customFormat="1" ht="108">
      <c r="A276" s="7">
        <f t="shared" si="24"/>
        <v>230</v>
      </c>
      <c r="B276" s="7" t="s">
        <v>1108</v>
      </c>
      <c r="C276" s="35" t="s">
        <v>1109</v>
      </c>
      <c r="D276" s="35" t="s">
        <v>1110</v>
      </c>
      <c r="E276" s="7" t="s">
        <v>42</v>
      </c>
      <c r="F276" s="7" t="s">
        <v>481</v>
      </c>
      <c r="G276" s="7" t="s">
        <v>482</v>
      </c>
      <c r="H276" s="7" t="s">
        <v>1084</v>
      </c>
      <c r="I276" s="11">
        <f t="shared" si="23"/>
        <v>2.23</v>
      </c>
      <c r="J276" s="11"/>
      <c r="K276" s="11">
        <v>2.23</v>
      </c>
      <c r="L276" s="11"/>
      <c r="M276" s="35" t="s">
        <v>1111</v>
      </c>
      <c r="N276" s="35" t="s">
        <v>1086</v>
      </c>
      <c r="O276" s="35" t="s">
        <v>1086</v>
      </c>
      <c r="P276" s="65"/>
    </row>
    <row r="277" spans="1:16" s="3" customFormat="1" ht="40.5">
      <c r="A277" s="7">
        <f t="shared" si="24"/>
        <v>231</v>
      </c>
      <c r="B277" s="7" t="s">
        <v>1112</v>
      </c>
      <c r="C277" s="35" t="s">
        <v>500</v>
      </c>
      <c r="D277" s="35" t="s">
        <v>1113</v>
      </c>
      <c r="E277" s="7" t="s">
        <v>42</v>
      </c>
      <c r="F277" s="7" t="s">
        <v>481</v>
      </c>
      <c r="G277" s="7" t="s">
        <v>482</v>
      </c>
      <c r="H277" s="7" t="s">
        <v>1084</v>
      </c>
      <c r="I277" s="11">
        <f t="shared" si="23"/>
        <v>2.48</v>
      </c>
      <c r="J277" s="11"/>
      <c r="K277" s="11">
        <v>2.48</v>
      </c>
      <c r="L277" s="11"/>
      <c r="M277" s="35" t="s">
        <v>1114</v>
      </c>
      <c r="N277" s="35" t="s">
        <v>1086</v>
      </c>
      <c r="O277" s="35" t="s">
        <v>1086</v>
      </c>
      <c r="P277" s="65"/>
    </row>
    <row r="278" spans="1:16" s="3" customFormat="1" ht="108">
      <c r="A278" s="7">
        <f t="shared" si="24"/>
        <v>232</v>
      </c>
      <c r="B278" s="7" t="s">
        <v>1115</v>
      </c>
      <c r="C278" s="35" t="s">
        <v>1109</v>
      </c>
      <c r="D278" s="35" t="s">
        <v>1116</v>
      </c>
      <c r="E278" s="7" t="s">
        <v>42</v>
      </c>
      <c r="F278" s="7" t="s">
        <v>481</v>
      </c>
      <c r="G278" s="7" t="s">
        <v>482</v>
      </c>
      <c r="H278" s="7" t="s">
        <v>1084</v>
      </c>
      <c r="I278" s="11">
        <f t="shared" si="23"/>
        <v>8.16</v>
      </c>
      <c r="J278" s="11"/>
      <c r="K278" s="11">
        <v>8.16</v>
      </c>
      <c r="L278" s="11"/>
      <c r="M278" s="35" t="s">
        <v>1111</v>
      </c>
      <c r="N278" s="35" t="s">
        <v>1086</v>
      </c>
      <c r="O278" s="35" t="s">
        <v>1086</v>
      </c>
      <c r="P278" s="65"/>
    </row>
    <row r="279" spans="1:16" s="3" customFormat="1" ht="40.5">
      <c r="A279" s="7">
        <f t="shared" si="24"/>
        <v>233</v>
      </c>
      <c r="B279" s="7" t="s">
        <v>1117</v>
      </c>
      <c r="C279" s="35" t="s">
        <v>500</v>
      </c>
      <c r="D279" s="35" t="s">
        <v>1118</v>
      </c>
      <c r="E279" s="7" t="s">
        <v>42</v>
      </c>
      <c r="F279" s="7" t="s">
        <v>481</v>
      </c>
      <c r="G279" s="7" t="s">
        <v>482</v>
      </c>
      <c r="H279" s="7" t="s">
        <v>1084</v>
      </c>
      <c r="I279" s="11">
        <f t="shared" si="23"/>
        <v>3.28</v>
      </c>
      <c r="J279" s="11"/>
      <c r="K279" s="11">
        <v>3.28</v>
      </c>
      <c r="L279" s="11"/>
      <c r="M279" s="35" t="s">
        <v>1114</v>
      </c>
      <c r="N279" s="35" t="s">
        <v>1086</v>
      </c>
      <c r="O279" s="35" t="s">
        <v>1086</v>
      </c>
      <c r="P279" s="65"/>
    </row>
    <row r="280" spans="1:16" s="3" customFormat="1" ht="148.5">
      <c r="A280" s="7">
        <f t="shared" si="24"/>
        <v>234</v>
      </c>
      <c r="B280" s="7" t="s">
        <v>1119</v>
      </c>
      <c r="C280" s="35" t="s">
        <v>1094</v>
      </c>
      <c r="D280" s="35" t="s">
        <v>1120</v>
      </c>
      <c r="E280" s="7" t="s">
        <v>42</v>
      </c>
      <c r="F280" s="7" t="s">
        <v>481</v>
      </c>
      <c r="G280" s="7" t="s">
        <v>482</v>
      </c>
      <c r="H280" s="7" t="s">
        <v>1084</v>
      </c>
      <c r="I280" s="11">
        <f t="shared" si="23"/>
        <v>5.51</v>
      </c>
      <c r="J280" s="11"/>
      <c r="K280" s="11">
        <v>5.51</v>
      </c>
      <c r="L280" s="11"/>
      <c r="M280" s="35" t="s">
        <v>1096</v>
      </c>
      <c r="N280" s="35" t="s">
        <v>1086</v>
      </c>
      <c r="O280" s="35" t="s">
        <v>1086</v>
      </c>
      <c r="P280" s="65"/>
    </row>
    <row r="281" spans="1:16" s="3" customFormat="1" ht="67.5">
      <c r="A281" s="7">
        <f t="shared" si="24"/>
        <v>235</v>
      </c>
      <c r="B281" s="7" t="s">
        <v>1041</v>
      </c>
      <c r="C281" s="35" t="s">
        <v>1121</v>
      </c>
      <c r="D281" s="7" t="s">
        <v>1122</v>
      </c>
      <c r="E281" s="7" t="s">
        <v>42</v>
      </c>
      <c r="F281" s="7" t="s">
        <v>481</v>
      </c>
      <c r="G281" s="7" t="s">
        <v>482</v>
      </c>
      <c r="H281" s="7"/>
      <c r="I281" s="11">
        <f t="shared" si="23"/>
        <v>255.58</v>
      </c>
      <c r="J281" s="11"/>
      <c r="K281" s="11">
        <v>255.58</v>
      </c>
      <c r="L281" s="11"/>
      <c r="M281" s="35" t="s">
        <v>1123</v>
      </c>
      <c r="N281" s="35" t="s">
        <v>1086</v>
      </c>
      <c r="O281" s="35" t="s">
        <v>1086</v>
      </c>
      <c r="P281" s="65"/>
    </row>
    <row r="282" spans="1:16" s="3" customFormat="1" ht="40.5">
      <c r="A282" s="7">
        <f t="shared" si="24"/>
        <v>236</v>
      </c>
      <c r="B282" s="7" t="s">
        <v>1124</v>
      </c>
      <c r="C282" s="35" t="s">
        <v>1125</v>
      </c>
      <c r="D282" s="35" t="s">
        <v>1126</v>
      </c>
      <c r="E282" s="7" t="s">
        <v>42</v>
      </c>
      <c r="F282" s="7" t="s">
        <v>481</v>
      </c>
      <c r="G282" s="7" t="s">
        <v>482</v>
      </c>
      <c r="H282" s="7" t="s">
        <v>1084</v>
      </c>
      <c r="I282" s="11">
        <f t="shared" si="23"/>
        <v>15.48</v>
      </c>
      <c r="J282" s="11"/>
      <c r="K282" s="11">
        <v>15.48</v>
      </c>
      <c r="L282" s="11"/>
      <c r="M282" s="35" t="s">
        <v>1127</v>
      </c>
      <c r="N282" s="35" t="s">
        <v>1086</v>
      </c>
      <c r="O282" s="35" t="s">
        <v>1086</v>
      </c>
      <c r="P282" s="65"/>
    </row>
    <row r="283" spans="1:16" s="3" customFormat="1" ht="67.5">
      <c r="A283" s="7">
        <f t="shared" si="24"/>
        <v>237</v>
      </c>
      <c r="B283" s="7" t="s">
        <v>1128</v>
      </c>
      <c r="C283" s="35" t="s">
        <v>1129</v>
      </c>
      <c r="D283" s="35" t="s">
        <v>1130</v>
      </c>
      <c r="E283" s="7" t="s">
        <v>42</v>
      </c>
      <c r="F283" s="7" t="s">
        <v>481</v>
      </c>
      <c r="G283" s="7" t="s">
        <v>482</v>
      </c>
      <c r="H283" s="7" t="s">
        <v>1084</v>
      </c>
      <c r="I283" s="11">
        <f t="shared" si="23"/>
        <v>1.28</v>
      </c>
      <c r="J283" s="11"/>
      <c r="K283" s="11">
        <v>1.28</v>
      </c>
      <c r="L283" s="11"/>
      <c r="M283" s="35" t="s">
        <v>1131</v>
      </c>
      <c r="N283" s="35" t="s">
        <v>1086</v>
      </c>
      <c r="O283" s="35" t="s">
        <v>1086</v>
      </c>
      <c r="P283" s="65"/>
    </row>
    <row r="284" spans="1:16" s="3" customFormat="1" ht="121.5">
      <c r="A284" s="7">
        <f t="shared" si="24"/>
        <v>238</v>
      </c>
      <c r="B284" s="7" t="s">
        <v>1132</v>
      </c>
      <c r="C284" s="35" t="s">
        <v>1133</v>
      </c>
      <c r="D284" s="35" t="s">
        <v>1134</v>
      </c>
      <c r="E284" s="7" t="s">
        <v>42</v>
      </c>
      <c r="F284" s="7" t="s">
        <v>481</v>
      </c>
      <c r="G284" s="7" t="s">
        <v>482</v>
      </c>
      <c r="H284" s="7" t="s">
        <v>1084</v>
      </c>
      <c r="I284" s="11">
        <f t="shared" si="23"/>
        <v>2.08</v>
      </c>
      <c r="J284" s="11"/>
      <c r="K284" s="11">
        <v>2.08</v>
      </c>
      <c r="L284" s="11"/>
      <c r="M284" s="35" t="s">
        <v>1135</v>
      </c>
      <c r="N284" s="35" t="s">
        <v>1086</v>
      </c>
      <c r="O284" s="35" t="s">
        <v>1086</v>
      </c>
      <c r="P284" s="57"/>
    </row>
    <row r="285" spans="1:16" s="16" customFormat="1" ht="13.5">
      <c r="A285" s="22"/>
      <c r="B285" s="30" t="s">
        <v>529</v>
      </c>
      <c r="C285" s="30"/>
      <c r="D285" s="30"/>
      <c r="E285" s="30"/>
      <c r="F285" s="22"/>
      <c r="G285" s="26"/>
      <c r="H285" s="26"/>
      <c r="I285" s="25">
        <f>SUM(I267:I284)</f>
        <v>482.4</v>
      </c>
      <c r="J285" s="25"/>
      <c r="K285" s="25">
        <f>SUM(K267:K284)</f>
        <v>482.4</v>
      </c>
      <c r="L285" s="25"/>
      <c r="M285" s="26"/>
      <c r="N285" s="22"/>
      <c r="O285" s="26"/>
      <c r="P285" s="26"/>
    </row>
    <row r="286" spans="1:16" s="2" customFormat="1" ht="27">
      <c r="A286" s="8"/>
      <c r="B286" s="12" t="s">
        <v>795</v>
      </c>
      <c r="C286" s="7" t="s">
        <v>618</v>
      </c>
      <c r="D286" s="12" t="s">
        <v>1136</v>
      </c>
      <c r="E286" s="7" t="s">
        <v>42</v>
      </c>
      <c r="F286" s="7" t="s">
        <v>620</v>
      </c>
      <c r="G286" s="7" t="s">
        <v>621</v>
      </c>
      <c r="H286" s="7" t="s">
        <v>931</v>
      </c>
      <c r="I286" s="11">
        <f>SUM(J286+K286+L286)</f>
        <v>62.01</v>
      </c>
      <c r="J286" s="11"/>
      <c r="K286" s="11">
        <v>62.01</v>
      </c>
      <c r="L286" s="11"/>
      <c r="M286" s="7" t="s">
        <v>1137</v>
      </c>
      <c r="N286" s="7" t="s">
        <v>1138</v>
      </c>
      <c r="O286" s="7" t="s">
        <v>47</v>
      </c>
      <c r="P286" s="56" t="s">
        <v>1139</v>
      </c>
    </row>
    <row r="287" spans="1:16" s="3" customFormat="1" ht="175.5">
      <c r="A287" s="7">
        <v>239</v>
      </c>
      <c r="B287" s="12" t="s">
        <v>1140</v>
      </c>
      <c r="C287" s="7" t="s">
        <v>618</v>
      </c>
      <c r="D287" s="12" t="s">
        <v>1141</v>
      </c>
      <c r="E287" s="7" t="s">
        <v>42</v>
      </c>
      <c r="F287" s="7" t="s">
        <v>620</v>
      </c>
      <c r="G287" s="7" t="s">
        <v>621</v>
      </c>
      <c r="H287" s="7"/>
      <c r="I287" s="11">
        <f>SUM(J287+K287+L287)</f>
        <v>68.82</v>
      </c>
      <c r="J287" s="11"/>
      <c r="K287" s="11">
        <v>68.82</v>
      </c>
      <c r="L287" s="11"/>
      <c r="M287" s="7" t="s">
        <v>1142</v>
      </c>
      <c r="N287" s="7" t="s">
        <v>1143</v>
      </c>
      <c r="O287" s="7" t="s">
        <v>702</v>
      </c>
      <c r="P287" s="57"/>
    </row>
    <row r="288" spans="1:16" s="16" customFormat="1" ht="13.5">
      <c r="A288" s="22"/>
      <c r="B288" s="22" t="s">
        <v>631</v>
      </c>
      <c r="C288" s="22"/>
      <c r="D288" s="22"/>
      <c r="E288" s="22"/>
      <c r="F288" s="22"/>
      <c r="G288" s="22"/>
      <c r="H288" s="22"/>
      <c r="I288" s="25">
        <f>SUM(I286:I287)</f>
        <v>130.82999999999998</v>
      </c>
      <c r="J288" s="25"/>
      <c r="K288" s="25">
        <f>SUM(K286:K287)</f>
        <v>130.82999999999998</v>
      </c>
      <c r="L288" s="25"/>
      <c r="M288" s="26"/>
      <c r="N288" s="22"/>
      <c r="O288" s="26"/>
      <c r="P288" s="22"/>
    </row>
    <row r="289" spans="1:16" s="15" customFormat="1" ht="13.5">
      <c r="A289" s="21" t="s">
        <v>1144</v>
      </c>
      <c r="B289" s="21" t="s">
        <v>1145</v>
      </c>
      <c r="C289" s="36"/>
      <c r="D289" s="36"/>
      <c r="E289" s="36"/>
      <c r="F289" s="36"/>
      <c r="G289" s="36"/>
      <c r="H289" s="36"/>
      <c r="I289" s="24">
        <f>SUM(I290:I298)</f>
        <v>3853.6749999999997</v>
      </c>
      <c r="J289" s="24">
        <f>SUM(J290:J298)</f>
        <v>0</v>
      </c>
      <c r="K289" s="24">
        <f>SUM(K290:K298)</f>
        <v>2054.1</v>
      </c>
      <c r="L289" s="24">
        <f>SUM(L290:L298)</f>
        <v>1799.575</v>
      </c>
      <c r="M289" s="21"/>
      <c r="N289" s="21"/>
      <c r="O289" s="21"/>
      <c r="P289" s="21"/>
    </row>
    <row r="290" spans="1:16" ht="67.5">
      <c r="A290" s="7">
        <v>240</v>
      </c>
      <c r="B290" s="7" t="s">
        <v>1146</v>
      </c>
      <c r="C290" s="7" t="s">
        <v>19</v>
      </c>
      <c r="D290" s="7" t="s">
        <v>1147</v>
      </c>
      <c r="E290" s="7" t="s">
        <v>42</v>
      </c>
      <c r="F290" s="7" t="s">
        <v>1148</v>
      </c>
      <c r="G290" s="7" t="s">
        <v>1149</v>
      </c>
      <c r="H290" s="10" t="s">
        <v>1150</v>
      </c>
      <c r="I290" s="58">
        <f>SUM(J290+K290+L290)</f>
        <v>3754.1</v>
      </c>
      <c r="J290" s="58"/>
      <c r="K290" s="58">
        <v>2054.1</v>
      </c>
      <c r="L290" s="58">
        <v>1700</v>
      </c>
      <c r="M290" s="7" t="s">
        <v>1151</v>
      </c>
      <c r="N290" s="7" t="s">
        <v>1152</v>
      </c>
      <c r="O290" s="7" t="s">
        <v>1153</v>
      </c>
      <c r="P290" s="7"/>
    </row>
    <row r="291" spans="1:16" ht="67.5">
      <c r="A291" s="7">
        <f aca="true" t="shared" si="25" ref="A291:A298">A290+1</f>
        <v>241</v>
      </c>
      <c r="B291" s="7" t="s">
        <v>1154</v>
      </c>
      <c r="C291" s="7" t="s">
        <v>19</v>
      </c>
      <c r="D291" s="7" t="s">
        <v>1155</v>
      </c>
      <c r="E291" s="7" t="s">
        <v>42</v>
      </c>
      <c r="F291" s="7" t="s">
        <v>1148</v>
      </c>
      <c r="G291" s="7" t="s">
        <v>1149</v>
      </c>
      <c r="H291" s="10" t="s">
        <v>1156</v>
      </c>
      <c r="I291" s="59"/>
      <c r="J291" s="59"/>
      <c r="K291" s="59"/>
      <c r="L291" s="59"/>
      <c r="M291" s="7" t="s">
        <v>1157</v>
      </c>
      <c r="N291" s="7" t="s">
        <v>1158</v>
      </c>
      <c r="O291" s="7" t="s">
        <v>1153</v>
      </c>
      <c r="P291" s="7"/>
    </row>
    <row r="292" spans="1:16" ht="67.5">
      <c r="A292" s="7">
        <f t="shared" si="25"/>
        <v>242</v>
      </c>
      <c r="B292" s="7" t="s">
        <v>1159</v>
      </c>
      <c r="C292" s="7" t="s">
        <v>19</v>
      </c>
      <c r="D292" s="7" t="s">
        <v>1160</v>
      </c>
      <c r="E292" s="7" t="s">
        <v>42</v>
      </c>
      <c r="F292" s="7" t="s">
        <v>1148</v>
      </c>
      <c r="G292" s="7" t="s">
        <v>1149</v>
      </c>
      <c r="H292" s="10" t="s">
        <v>1161</v>
      </c>
      <c r="I292" s="59"/>
      <c r="J292" s="59"/>
      <c r="K292" s="59"/>
      <c r="L292" s="59"/>
      <c r="M292" s="7" t="s">
        <v>1162</v>
      </c>
      <c r="N292" s="7" t="s">
        <v>1163</v>
      </c>
      <c r="O292" s="7" t="s">
        <v>1153</v>
      </c>
      <c r="P292" s="7"/>
    </row>
    <row r="293" spans="1:16" ht="67.5">
      <c r="A293" s="7">
        <f t="shared" si="25"/>
        <v>243</v>
      </c>
      <c r="B293" s="7" t="s">
        <v>1164</v>
      </c>
      <c r="C293" s="7" t="s">
        <v>19</v>
      </c>
      <c r="D293" s="7" t="s">
        <v>1165</v>
      </c>
      <c r="E293" s="7" t="s">
        <v>42</v>
      </c>
      <c r="F293" s="7" t="s">
        <v>1148</v>
      </c>
      <c r="G293" s="7" t="s">
        <v>1149</v>
      </c>
      <c r="H293" s="10" t="s">
        <v>1166</v>
      </c>
      <c r="I293" s="59"/>
      <c r="J293" s="59"/>
      <c r="K293" s="59"/>
      <c r="L293" s="59"/>
      <c r="M293" s="7" t="s">
        <v>1167</v>
      </c>
      <c r="N293" s="7" t="s">
        <v>1168</v>
      </c>
      <c r="O293" s="7" t="s">
        <v>1153</v>
      </c>
      <c r="P293" s="7"/>
    </row>
    <row r="294" spans="1:16" ht="67.5">
      <c r="A294" s="7">
        <f t="shared" si="25"/>
        <v>244</v>
      </c>
      <c r="B294" s="7" t="s">
        <v>1169</v>
      </c>
      <c r="C294" s="7" t="s">
        <v>19</v>
      </c>
      <c r="D294" s="7" t="s">
        <v>1170</v>
      </c>
      <c r="E294" s="7" t="s">
        <v>42</v>
      </c>
      <c r="F294" s="7" t="s">
        <v>1148</v>
      </c>
      <c r="G294" s="7" t="s">
        <v>1149</v>
      </c>
      <c r="H294" s="10" t="s">
        <v>1171</v>
      </c>
      <c r="I294" s="59"/>
      <c r="J294" s="59"/>
      <c r="K294" s="59"/>
      <c r="L294" s="59"/>
      <c r="M294" s="7" t="s">
        <v>1172</v>
      </c>
      <c r="N294" s="7" t="s">
        <v>1173</v>
      </c>
      <c r="O294" s="7" t="s">
        <v>1153</v>
      </c>
      <c r="P294" s="7"/>
    </row>
    <row r="295" spans="1:16" ht="67.5">
      <c r="A295" s="7">
        <f t="shared" si="25"/>
        <v>245</v>
      </c>
      <c r="B295" s="7" t="s">
        <v>1174</v>
      </c>
      <c r="C295" s="7" t="s">
        <v>19</v>
      </c>
      <c r="D295" s="7" t="s">
        <v>1175</v>
      </c>
      <c r="E295" s="7" t="s">
        <v>42</v>
      </c>
      <c r="F295" s="7" t="s">
        <v>1148</v>
      </c>
      <c r="G295" s="7" t="s">
        <v>1149</v>
      </c>
      <c r="H295" s="10" t="s">
        <v>1176</v>
      </c>
      <c r="I295" s="59"/>
      <c r="J295" s="59"/>
      <c r="K295" s="59"/>
      <c r="L295" s="59"/>
      <c r="M295" s="7" t="s">
        <v>1177</v>
      </c>
      <c r="N295" s="7" t="s">
        <v>1178</v>
      </c>
      <c r="O295" s="7" t="s">
        <v>1153</v>
      </c>
      <c r="P295" s="7"/>
    </row>
    <row r="296" spans="1:16" ht="67.5">
      <c r="A296" s="7">
        <f t="shared" si="25"/>
        <v>246</v>
      </c>
      <c r="B296" s="7" t="s">
        <v>1179</v>
      </c>
      <c r="C296" s="7" t="s">
        <v>19</v>
      </c>
      <c r="D296" s="7" t="s">
        <v>1180</v>
      </c>
      <c r="E296" s="7" t="s">
        <v>42</v>
      </c>
      <c r="F296" s="7" t="s">
        <v>1148</v>
      </c>
      <c r="G296" s="7" t="s">
        <v>1149</v>
      </c>
      <c r="H296" s="10" t="s">
        <v>1181</v>
      </c>
      <c r="I296" s="60"/>
      <c r="J296" s="60"/>
      <c r="K296" s="60"/>
      <c r="L296" s="60"/>
      <c r="M296" s="7" t="s">
        <v>1182</v>
      </c>
      <c r="N296" s="7" t="s">
        <v>1183</v>
      </c>
      <c r="O296" s="7" t="s">
        <v>1153</v>
      </c>
      <c r="P296" s="7"/>
    </row>
    <row r="297" spans="1:16" ht="67.5">
      <c r="A297" s="7">
        <f t="shared" si="25"/>
        <v>247</v>
      </c>
      <c r="B297" s="7" t="s">
        <v>1184</v>
      </c>
      <c r="C297" s="7" t="s">
        <v>19</v>
      </c>
      <c r="D297" s="7" t="s">
        <v>1185</v>
      </c>
      <c r="E297" s="7" t="s">
        <v>42</v>
      </c>
      <c r="F297" s="7" t="s">
        <v>1186</v>
      </c>
      <c r="G297" s="7"/>
      <c r="H297" s="10" t="s">
        <v>1181</v>
      </c>
      <c r="I297" s="11">
        <f aca="true" t="shared" si="26" ref="I297:I306">SUM(J297:L297)</f>
        <v>96.25</v>
      </c>
      <c r="J297" s="11"/>
      <c r="K297" s="11"/>
      <c r="L297" s="37">
        <v>96.25</v>
      </c>
      <c r="M297" s="7" t="s">
        <v>1187</v>
      </c>
      <c r="N297" s="7" t="s">
        <v>1188</v>
      </c>
      <c r="O297" s="7" t="s">
        <v>1153</v>
      </c>
      <c r="P297" s="7"/>
    </row>
    <row r="298" spans="1:16" ht="67.5">
      <c r="A298" s="7">
        <f t="shared" si="25"/>
        <v>248</v>
      </c>
      <c r="B298" s="7" t="s">
        <v>1189</v>
      </c>
      <c r="C298" s="7" t="s">
        <v>19</v>
      </c>
      <c r="D298" s="7" t="s">
        <v>1190</v>
      </c>
      <c r="E298" s="7" t="s">
        <v>42</v>
      </c>
      <c r="F298" s="7" t="s">
        <v>1186</v>
      </c>
      <c r="G298" s="7"/>
      <c r="H298" s="10" t="s">
        <v>1191</v>
      </c>
      <c r="I298" s="11">
        <f t="shared" si="26"/>
        <v>3.325</v>
      </c>
      <c r="J298" s="11"/>
      <c r="K298" s="11"/>
      <c r="L298" s="11">
        <v>3.325</v>
      </c>
      <c r="M298" s="7" t="s">
        <v>1192</v>
      </c>
      <c r="N298" s="7" t="s">
        <v>1193</v>
      </c>
      <c r="O298" s="7" t="s">
        <v>1153</v>
      </c>
      <c r="P298" s="7"/>
    </row>
    <row r="299" spans="1:16" s="15" customFormat="1" ht="12" customHeight="1">
      <c r="A299" s="21" t="s">
        <v>1194</v>
      </c>
      <c r="B299" s="21" t="s">
        <v>1195</v>
      </c>
      <c r="C299" s="21"/>
      <c r="D299" s="21"/>
      <c r="E299" s="21"/>
      <c r="F299" s="21"/>
      <c r="G299" s="21"/>
      <c r="H299" s="21"/>
      <c r="I299" s="24">
        <f>SUM(I300:I305)</f>
        <v>2815.2115000000003</v>
      </c>
      <c r="J299" s="24">
        <f>SUM(J300:J305)</f>
        <v>0</v>
      </c>
      <c r="K299" s="24">
        <f>SUM(K300:K305)</f>
        <v>1942.996</v>
      </c>
      <c r="L299" s="24">
        <f>SUM(L300:L305)</f>
        <v>872.2155</v>
      </c>
      <c r="M299" s="21"/>
      <c r="N299" s="21"/>
      <c r="O299" s="21"/>
      <c r="P299" s="21"/>
    </row>
    <row r="300" spans="1:16" ht="148.5">
      <c r="A300" s="7">
        <v>249</v>
      </c>
      <c r="B300" s="7" t="s">
        <v>1196</v>
      </c>
      <c r="C300" s="7" t="s">
        <v>19</v>
      </c>
      <c r="D300" s="7" t="s">
        <v>1197</v>
      </c>
      <c r="E300" s="7" t="s">
        <v>42</v>
      </c>
      <c r="F300" s="7" t="s">
        <v>1198</v>
      </c>
      <c r="G300" s="7" t="s">
        <v>1199</v>
      </c>
      <c r="H300" s="7" t="s">
        <v>1200</v>
      </c>
      <c r="I300" s="11">
        <f>SUM(J300+K300+L300)</f>
        <v>198.7155</v>
      </c>
      <c r="J300" s="11"/>
      <c r="K300" s="11"/>
      <c r="L300" s="37">
        <v>198.7155</v>
      </c>
      <c r="M300" s="7" t="s">
        <v>1197</v>
      </c>
      <c r="N300" s="7" t="s">
        <v>1201</v>
      </c>
      <c r="O300" s="7" t="s">
        <v>1202</v>
      </c>
      <c r="P300" s="7"/>
    </row>
    <row r="301" spans="1:16" ht="48" customHeight="1">
      <c r="A301" s="7">
        <f>A300+1</f>
        <v>250</v>
      </c>
      <c r="B301" s="7" t="s">
        <v>1203</v>
      </c>
      <c r="C301" s="7" t="s">
        <v>19</v>
      </c>
      <c r="D301" s="7" t="s">
        <v>1204</v>
      </c>
      <c r="E301" s="7" t="s">
        <v>42</v>
      </c>
      <c r="F301" s="7" t="s">
        <v>1205</v>
      </c>
      <c r="G301" s="7" t="s">
        <v>1206</v>
      </c>
      <c r="H301" s="7"/>
      <c r="I301" s="11">
        <f t="shared" si="26"/>
        <v>300</v>
      </c>
      <c r="J301" s="11"/>
      <c r="K301" s="11"/>
      <c r="L301" s="11">
        <v>300</v>
      </c>
      <c r="M301" s="7" t="s">
        <v>1207</v>
      </c>
      <c r="N301" s="7" t="s">
        <v>1208</v>
      </c>
      <c r="O301" s="7" t="s">
        <v>47</v>
      </c>
      <c r="P301" s="7"/>
    </row>
    <row r="302" spans="1:16" ht="48.75" customHeight="1">
      <c r="A302" s="56">
        <f>A301+1</f>
        <v>251</v>
      </c>
      <c r="B302" s="56" t="s">
        <v>1209</v>
      </c>
      <c r="C302" s="56" t="s">
        <v>19</v>
      </c>
      <c r="D302" s="56" t="s">
        <v>1210</v>
      </c>
      <c r="E302" s="7" t="s">
        <v>42</v>
      </c>
      <c r="F302" s="7" t="s">
        <v>1211</v>
      </c>
      <c r="G302" s="7" t="s">
        <v>1212</v>
      </c>
      <c r="H302" s="7"/>
      <c r="I302" s="11">
        <f t="shared" si="26"/>
        <v>124.5</v>
      </c>
      <c r="J302" s="11"/>
      <c r="K302" s="11"/>
      <c r="L302" s="11">
        <v>124.5</v>
      </c>
      <c r="M302" s="7"/>
      <c r="N302" s="7" t="s">
        <v>1213</v>
      </c>
      <c r="O302" s="7" t="s">
        <v>47</v>
      </c>
      <c r="P302" s="7" t="s">
        <v>1214</v>
      </c>
    </row>
    <row r="303" spans="1:16" ht="48.75" customHeight="1">
      <c r="A303" s="57"/>
      <c r="B303" s="57"/>
      <c r="C303" s="57"/>
      <c r="D303" s="57"/>
      <c r="E303" s="7" t="s">
        <v>42</v>
      </c>
      <c r="F303" s="7" t="s">
        <v>1211</v>
      </c>
      <c r="G303" s="7" t="s">
        <v>1212</v>
      </c>
      <c r="H303" s="7"/>
      <c r="I303" s="11">
        <f t="shared" si="26"/>
        <v>249</v>
      </c>
      <c r="J303" s="11"/>
      <c r="K303" s="11"/>
      <c r="L303" s="11">
        <v>249</v>
      </c>
      <c r="M303" s="7" t="s">
        <v>1215</v>
      </c>
      <c r="N303" s="7" t="s">
        <v>1213</v>
      </c>
      <c r="O303" s="7" t="s">
        <v>47</v>
      </c>
      <c r="P303" s="7"/>
    </row>
    <row r="304" spans="1:16" ht="67.5">
      <c r="A304" s="7">
        <f>A301+1</f>
        <v>251</v>
      </c>
      <c r="B304" s="7" t="s">
        <v>1216</v>
      </c>
      <c r="C304" s="7" t="s">
        <v>19</v>
      </c>
      <c r="D304" s="7" t="s">
        <v>1217</v>
      </c>
      <c r="E304" s="7" t="s">
        <v>42</v>
      </c>
      <c r="F304" s="7" t="s">
        <v>1205</v>
      </c>
      <c r="G304" s="7" t="s">
        <v>1206</v>
      </c>
      <c r="H304" s="7" t="s">
        <v>1218</v>
      </c>
      <c r="I304" s="11">
        <f t="shared" si="26"/>
        <v>971.498</v>
      </c>
      <c r="J304" s="11"/>
      <c r="K304" s="11">
        <v>971.498</v>
      </c>
      <c r="L304" s="11"/>
      <c r="M304" s="7" t="s">
        <v>1219</v>
      </c>
      <c r="N304" s="7" t="s">
        <v>1220</v>
      </c>
      <c r="O304" s="7" t="s">
        <v>47</v>
      </c>
      <c r="P304" s="7"/>
    </row>
    <row r="305" spans="1:16" ht="67.5">
      <c r="A305" s="7">
        <f>A302+1</f>
        <v>252</v>
      </c>
      <c r="B305" s="7" t="s">
        <v>1216</v>
      </c>
      <c r="C305" s="7" t="s">
        <v>19</v>
      </c>
      <c r="D305" s="7" t="s">
        <v>1217</v>
      </c>
      <c r="E305" s="7" t="s">
        <v>42</v>
      </c>
      <c r="F305" s="7" t="s">
        <v>1205</v>
      </c>
      <c r="G305" s="7" t="s">
        <v>1206</v>
      </c>
      <c r="H305" s="7" t="s">
        <v>1218</v>
      </c>
      <c r="I305" s="11">
        <f t="shared" si="26"/>
        <v>971.498</v>
      </c>
      <c r="J305" s="11"/>
      <c r="K305" s="11">
        <v>971.498</v>
      </c>
      <c r="L305" s="11"/>
      <c r="M305" s="7" t="s">
        <v>1219</v>
      </c>
      <c r="N305" s="7" t="s">
        <v>1220</v>
      </c>
      <c r="O305" s="7" t="s">
        <v>47</v>
      </c>
      <c r="P305" s="7"/>
    </row>
    <row r="306" spans="1:16" s="15" customFormat="1" ht="13.5">
      <c r="A306" s="21" t="s">
        <v>1221</v>
      </c>
      <c r="B306" s="21" t="s">
        <v>1222</v>
      </c>
      <c r="C306" s="21"/>
      <c r="D306" s="21"/>
      <c r="E306" s="21"/>
      <c r="F306" s="21"/>
      <c r="G306" s="21"/>
      <c r="H306" s="21"/>
      <c r="I306" s="24">
        <f t="shared" si="26"/>
        <v>2805.48</v>
      </c>
      <c r="J306" s="24">
        <f>SUM(J307:J317)</f>
        <v>2805.48</v>
      </c>
      <c r="K306" s="24"/>
      <c r="L306" s="24"/>
      <c r="M306" s="21"/>
      <c r="N306" s="21"/>
      <c r="O306" s="21"/>
      <c r="P306" s="21"/>
    </row>
    <row r="307" spans="1:16" s="3" customFormat="1" ht="27">
      <c r="A307" s="7">
        <v>253</v>
      </c>
      <c r="B307" s="7" t="s">
        <v>1223</v>
      </c>
      <c r="C307" s="7" t="s">
        <v>1020</v>
      </c>
      <c r="D307" s="7" t="s">
        <v>1224</v>
      </c>
      <c r="E307" s="7" t="s">
        <v>42</v>
      </c>
      <c r="F307" s="7" t="s">
        <v>43</v>
      </c>
      <c r="G307" s="7" t="s">
        <v>44</v>
      </c>
      <c r="H307" s="7"/>
      <c r="I307" s="11">
        <f aca="true" t="shared" si="27" ref="I307:I312">SUM(J307+K307+L307)</f>
        <v>368</v>
      </c>
      <c r="J307" s="11">
        <v>368</v>
      </c>
      <c r="K307" s="11"/>
      <c r="L307" s="11"/>
      <c r="M307" s="7" t="s">
        <v>1225</v>
      </c>
      <c r="N307" s="7" t="s">
        <v>1226</v>
      </c>
      <c r="O307" s="7" t="s">
        <v>47</v>
      </c>
      <c r="P307" s="7"/>
    </row>
    <row r="308" spans="1:16" s="3" customFormat="1" ht="121.5">
      <c r="A308" s="7">
        <f aca="true" t="shared" si="28" ref="A308:A317">A307+1</f>
        <v>254</v>
      </c>
      <c r="B308" s="7" t="s">
        <v>1227</v>
      </c>
      <c r="C308" s="7" t="s">
        <v>982</v>
      </c>
      <c r="D308" s="7" t="s">
        <v>1228</v>
      </c>
      <c r="E308" s="7" t="s">
        <v>42</v>
      </c>
      <c r="F308" s="7" t="s">
        <v>63</v>
      </c>
      <c r="G308" s="7" t="s">
        <v>1229</v>
      </c>
      <c r="H308" s="7" t="s">
        <v>1230</v>
      </c>
      <c r="I308" s="11">
        <f t="shared" si="27"/>
        <v>270.2</v>
      </c>
      <c r="J308" s="11">
        <v>270.2</v>
      </c>
      <c r="K308" s="11"/>
      <c r="L308" s="11"/>
      <c r="M308" s="7" t="s">
        <v>1231</v>
      </c>
      <c r="N308" s="7" t="s">
        <v>1232</v>
      </c>
      <c r="O308" s="7" t="s">
        <v>47</v>
      </c>
      <c r="P308" s="7"/>
    </row>
    <row r="309" spans="1:16" s="3" customFormat="1" ht="54">
      <c r="A309" s="7">
        <f t="shared" si="28"/>
        <v>255</v>
      </c>
      <c r="B309" s="7" t="s">
        <v>1233</v>
      </c>
      <c r="C309" s="7" t="s">
        <v>916</v>
      </c>
      <c r="D309" s="7" t="s">
        <v>1234</v>
      </c>
      <c r="E309" s="7" t="s">
        <v>42</v>
      </c>
      <c r="F309" s="7" t="s">
        <v>657</v>
      </c>
      <c r="G309" s="7" t="s">
        <v>1235</v>
      </c>
      <c r="H309" s="7" t="s">
        <v>1236</v>
      </c>
      <c r="I309" s="11">
        <f t="shared" si="27"/>
        <v>356.4</v>
      </c>
      <c r="J309" s="11">
        <v>356.4</v>
      </c>
      <c r="K309" s="11"/>
      <c r="L309" s="11"/>
      <c r="M309" s="7" t="s">
        <v>1237</v>
      </c>
      <c r="N309" s="7" t="s">
        <v>1238</v>
      </c>
      <c r="O309" s="38" t="s">
        <v>1239</v>
      </c>
      <c r="P309" s="7"/>
    </row>
    <row r="310" spans="1:16" s="3" customFormat="1" ht="81">
      <c r="A310" s="7">
        <f t="shared" si="28"/>
        <v>256</v>
      </c>
      <c r="B310" s="7" t="s">
        <v>1233</v>
      </c>
      <c r="C310" s="7" t="s">
        <v>618</v>
      </c>
      <c r="D310" s="7" t="s">
        <v>1240</v>
      </c>
      <c r="E310" s="7" t="s">
        <v>42</v>
      </c>
      <c r="F310" s="7" t="s">
        <v>620</v>
      </c>
      <c r="G310" s="7" t="s">
        <v>621</v>
      </c>
      <c r="H310" s="7"/>
      <c r="I310" s="11">
        <f t="shared" si="27"/>
        <v>132.48</v>
      </c>
      <c r="J310" s="11">
        <v>132.48</v>
      </c>
      <c r="K310" s="11"/>
      <c r="L310" s="11"/>
      <c r="M310" s="7" t="s">
        <v>1241</v>
      </c>
      <c r="N310" s="7" t="s">
        <v>1242</v>
      </c>
      <c r="O310" s="7" t="s">
        <v>47</v>
      </c>
      <c r="P310" s="7"/>
    </row>
    <row r="311" spans="1:16" s="3" customFormat="1" ht="40.5">
      <c r="A311" s="7">
        <f t="shared" si="28"/>
        <v>257</v>
      </c>
      <c r="B311" s="7" t="s">
        <v>1233</v>
      </c>
      <c r="C311" s="7" t="s">
        <v>941</v>
      </c>
      <c r="D311" s="7" t="s">
        <v>1243</v>
      </c>
      <c r="E311" s="7" t="s">
        <v>42</v>
      </c>
      <c r="F311" s="7" t="s">
        <v>635</v>
      </c>
      <c r="G311" s="7" t="s">
        <v>1244</v>
      </c>
      <c r="H311" s="7" t="s">
        <v>1245</v>
      </c>
      <c r="I311" s="11">
        <f t="shared" si="27"/>
        <v>150</v>
      </c>
      <c r="J311" s="11">
        <v>150</v>
      </c>
      <c r="K311" s="11"/>
      <c r="L311" s="11"/>
      <c r="M311" s="7" t="s">
        <v>1246</v>
      </c>
      <c r="N311" s="7" t="s">
        <v>1247</v>
      </c>
      <c r="O311" s="7" t="s">
        <v>47</v>
      </c>
      <c r="P311" s="7"/>
    </row>
    <row r="312" spans="1:16" s="3" customFormat="1" ht="54">
      <c r="A312" s="7">
        <f t="shared" si="28"/>
        <v>258</v>
      </c>
      <c r="B312" s="7" t="s">
        <v>1233</v>
      </c>
      <c r="C312" s="7" t="s">
        <v>1121</v>
      </c>
      <c r="D312" s="7" t="s">
        <v>1248</v>
      </c>
      <c r="E312" s="7" t="s">
        <v>42</v>
      </c>
      <c r="F312" s="7" t="s">
        <v>481</v>
      </c>
      <c r="G312" s="7" t="s">
        <v>1249</v>
      </c>
      <c r="H312" s="7" t="s">
        <v>1250</v>
      </c>
      <c r="I312" s="11">
        <f t="shared" si="27"/>
        <v>42</v>
      </c>
      <c r="J312" s="11">
        <v>42</v>
      </c>
      <c r="K312" s="11"/>
      <c r="L312" s="11"/>
      <c r="M312" s="7" t="s">
        <v>1251</v>
      </c>
      <c r="N312" s="7" t="s">
        <v>1252</v>
      </c>
      <c r="O312" s="7" t="s">
        <v>1253</v>
      </c>
      <c r="P312" s="7"/>
    </row>
    <row r="313" spans="1:16" s="3" customFormat="1" ht="27">
      <c r="A313" s="7">
        <f t="shared" si="28"/>
        <v>259</v>
      </c>
      <c r="B313" s="7" t="s">
        <v>1254</v>
      </c>
      <c r="C313" s="7" t="s">
        <v>1255</v>
      </c>
      <c r="D313" s="7" t="s">
        <v>1256</v>
      </c>
      <c r="E313" s="7" t="s">
        <v>42</v>
      </c>
      <c r="F313" s="7" t="s">
        <v>533</v>
      </c>
      <c r="G313" s="7" t="s">
        <v>1257</v>
      </c>
      <c r="H313" s="7" t="s">
        <v>1245</v>
      </c>
      <c r="I313" s="11">
        <v>978</v>
      </c>
      <c r="J313" s="11">
        <v>978</v>
      </c>
      <c r="K313" s="11"/>
      <c r="L313" s="11"/>
      <c r="M313" s="7" t="s">
        <v>1258</v>
      </c>
      <c r="N313" s="7" t="s">
        <v>1259</v>
      </c>
      <c r="O313" s="7" t="s">
        <v>47</v>
      </c>
      <c r="P313" s="7"/>
    </row>
    <row r="314" spans="1:16" s="3" customFormat="1" ht="27">
      <c r="A314" s="7">
        <f t="shared" si="28"/>
        <v>260</v>
      </c>
      <c r="B314" s="7" t="s">
        <v>1227</v>
      </c>
      <c r="C314" s="7" t="s">
        <v>1260</v>
      </c>
      <c r="D314" s="7" t="s">
        <v>1261</v>
      </c>
      <c r="E314" s="7" t="s">
        <v>42</v>
      </c>
      <c r="F314" s="7" t="s">
        <v>415</v>
      </c>
      <c r="G314" s="7" t="s">
        <v>1262</v>
      </c>
      <c r="H314" s="7" t="s">
        <v>1250</v>
      </c>
      <c r="I314" s="11">
        <f>SUM(J314+K314+L314)</f>
        <v>138</v>
      </c>
      <c r="J314" s="11">
        <v>138</v>
      </c>
      <c r="K314" s="11"/>
      <c r="L314" s="11"/>
      <c r="M314" s="7" t="s">
        <v>1263</v>
      </c>
      <c r="N314" s="7" t="s">
        <v>1264</v>
      </c>
      <c r="O314" s="7" t="s">
        <v>47</v>
      </c>
      <c r="P314" s="7"/>
    </row>
    <row r="315" spans="1:16" s="3" customFormat="1" ht="27">
      <c r="A315" s="7">
        <f t="shared" si="28"/>
        <v>261</v>
      </c>
      <c r="B315" s="7" t="s">
        <v>1265</v>
      </c>
      <c r="C315" s="56" t="s">
        <v>724</v>
      </c>
      <c r="D315" s="7" t="s">
        <v>1266</v>
      </c>
      <c r="E315" s="7" t="s">
        <v>42</v>
      </c>
      <c r="F315" s="7" t="s">
        <v>358</v>
      </c>
      <c r="G315" s="7" t="s">
        <v>1267</v>
      </c>
      <c r="H315" s="7" t="s">
        <v>1250</v>
      </c>
      <c r="I315" s="11">
        <v>174</v>
      </c>
      <c r="J315" s="11">
        <v>174</v>
      </c>
      <c r="K315" s="11"/>
      <c r="L315" s="11"/>
      <c r="M315" s="7" t="s">
        <v>1266</v>
      </c>
      <c r="N315" s="7" t="s">
        <v>1268</v>
      </c>
      <c r="O315" s="7" t="s">
        <v>47</v>
      </c>
      <c r="P315" s="7"/>
    </row>
    <row r="316" spans="1:16" ht="54">
      <c r="A316" s="7">
        <f t="shared" si="28"/>
        <v>262</v>
      </c>
      <c r="B316" s="7" t="s">
        <v>1269</v>
      </c>
      <c r="C316" s="57"/>
      <c r="D316" s="7" t="s">
        <v>1270</v>
      </c>
      <c r="E316" s="7" t="s">
        <v>42</v>
      </c>
      <c r="F316" s="7" t="s">
        <v>358</v>
      </c>
      <c r="G316" s="7" t="s">
        <v>1267</v>
      </c>
      <c r="H316" s="7" t="s">
        <v>1250</v>
      </c>
      <c r="I316" s="11">
        <v>154.4</v>
      </c>
      <c r="J316" s="11">
        <v>154.4</v>
      </c>
      <c r="K316" s="11"/>
      <c r="L316" s="11"/>
      <c r="M316" s="7" t="s">
        <v>1271</v>
      </c>
      <c r="N316" s="7" t="s">
        <v>1272</v>
      </c>
      <c r="O316" s="7" t="s">
        <v>47</v>
      </c>
      <c r="P316" s="7"/>
    </row>
    <row r="317" spans="1:16" s="3" customFormat="1" ht="81">
      <c r="A317" s="7">
        <f t="shared" si="28"/>
        <v>263</v>
      </c>
      <c r="B317" s="7" t="s">
        <v>1227</v>
      </c>
      <c r="C317" s="7" t="s">
        <v>1042</v>
      </c>
      <c r="D317" s="7" t="s">
        <v>1273</v>
      </c>
      <c r="E317" s="7" t="s">
        <v>42</v>
      </c>
      <c r="F317" s="7" t="s">
        <v>1044</v>
      </c>
      <c r="G317" s="7" t="s">
        <v>1274</v>
      </c>
      <c r="H317" s="7"/>
      <c r="I317" s="11">
        <f>SUM(J317+K317+L317)</f>
        <v>42</v>
      </c>
      <c r="J317" s="11">
        <v>42</v>
      </c>
      <c r="K317" s="11"/>
      <c r="L317" s="11"/>
      <c r="M317" s="7" t="s">
        <v>1273</v>
      </c>
      <c r="N317" s="7" t="s">
        <v>1252</v>
      </c>
      <c r="O317" s="7" t="s">
        <v>1275</v>
      </c>
      <c r="P317" s="7"/>
    </row>
    <row r="318" spans="1:16" s="15" customFormat="1" ht="13.5">
      <c r="A318" s="21" t="s">
        <v>1276</v>
      </c>
      <c r="B318" s="21" t="s">
        <v>1277</v>
      </c>
      <c r="C318" s="21"/>
      <c r="D318" s="21"/>
      <c r="E318" s="21"/>
      <c r="F318" s="21"/>
      <c r="G318" s="21"/>
      <c r="H318" s="21"/>
      <c r="I318" s="24">
        <f>SUM(J318+K318+L318)</f>
        <v>1040.12</v>
      </c>
      <c r="J318" s="24"/>
      <c r="K318" s="24">
        <f>SUM(K319:K320)</f>
        <v>150</v>
      </c>
      <c r="L318" s="24">
        <f>SUM(L319:L320)</f>
        <v>890.12</v>
      </c>
      <c r="M318" s="21"/>
      <c r="N318" s="21"/>
      <c r="O318" s="21"/>
      <c r="P318" s="21"/>
    </row>
    <row r="319" spans="1:16" ht="94.5">
      <c r="A319" s="7">
        <v>264</v>
      </c>
      <c r="B319" s="7" t="s">
        <v>1278</v>
      </c>
      <c r="C319" s="7" t="s">
        <v>19</v>
      </c>
      <c r="D319" s="7" t="s">
        <v>1279</v>
      </c>
      <c r="E319" s="7" t="s">
        <v>42</v>
      </c>
      <c r="F319" s="7" t="s">
        <v>1280</v>
      </c>
      <c r="G319" s="7"/>
      <c r="H319" s="7">
        <v>200</v>
      </c>
      <c r="I319" s="11">
        <v>540</v>
      </c>
      <c r="J319" s="11"/>
      <c r="K319" s="11"/>
      <c r="L319" s="11">
        <v>540</v>
      </c>
      <c r="M319" s="7" t="s">
        <v>1281</v>
      </c>
      <c r="N319" s="7" t="s">
        <v>1282</v>
      </c>
      <c r="O319" s="7" t="s">
        <v>1282</v>
      </c>
      <c r="P319" s="7"/>
    </row>
    <row r="320" spans="1:16" ht="148.5">
      <c r="A320" s="7">
        <v>265</v>
      </c>
      <c r="B320" s="7" t="s">
        <v>1283</v>
      </c>
      <c r="C320" s="7" t="s">
        <v>19</v>
      </c>
      <c r="D320" s="7" t="s">
        <v>1284</v>
      </c>
      <c r="E320" s="7" t="s">
        <v>42</v>
      </c>
      <c r="F320" s="7" t="s">
        <v>1285</v>
      </c>
      <c r="G320" s="7" t="s">
        <v>1286</v>
      </c>
      <c r="H320" s="7" t="s">
        <v>1287</v>
      </c>
      <c r="I320" s="11">
        <f>SUM(J320+K320+L320)</f>
        <v>500.12</v>
      </c>
      <c r="J320" s="11"/>
      <c r="K320" s="11">
        <v>150</v>
      </c>
      <c r="L320" s="37">
        <v>350.12</v>
      </c>
      <c r="M320" s="7" t="s">
        <v>1288</v>
      </c>
      <c r="N320" s="7" t="s">
        <v>1289</v>
      </c>
      <c r="O320" s="7" t="s">
        <v>47</v>
      </c>
      <c r="P320" s="7"/>
    </row>
  </sheetData>
  <sheetProtection/>
  <mergeCells count="59">
    <mergeCell ref="P258:P265"/>
    <mergeCell ref="P267:P284"/>
    <mergeCell ref="P286:P287"/>
    <mergeCell ref="P12:P14"/>
    <mergeCell ref="P119:P128"/>
    <mergeCell ref="P168:P196"/>
    <mergeCell ref="P198:P213"/>
    <mergeCell ref="P224:P229"/>
    <mergeCell ref="P241:P245"/>
    <mergeCell ref="M170:M172"/>
    <mergeCell ref="M183:M184"/>
    <mergeCell ref="N3:N4"/>
    <mergeCell ref="N170:N172"/>
    <mergeCell ref="N183:N184"/>
    <mergeCell ref="O3:O4"/>
    <mergeCell ref="O170:O172"/>
    <mergeCell ref="O183:O184"/>
    <mergeCell ref="K170:K172"/>
    <mergeCell ref="K183:K184"/>
    <mergeCell ref="K290:K296"/>
    <mergeCell ref="L170:L172"/>
    <mergeCell ref="L183:L184"/>
    <mergeCell ref="L290:L296"/>
    <mergeCell ref="I170:I172"/>
    <mergeCell ref="I183:I184"/>
    <mergeCell ref="I290:I296"/>
    <mergeCell ref="J170:J172"/>
    <mergeCell ref="J183:J184"/>
    <mergeCell ref="J290:J296"/>
    <mergeCell ref="C315:C316"/>
    <mergeCell ref="D3:D4"/>
    <mergeCell ref="D302:D303"/>
    <mergeCell ref="E3:E4"/>
    <mergeCell ref="F3:F4"/>
    <mergeCell ref="G3:G4"/>
    <mergeCell ref="B164:F164"/>
    <mergeCell ref="B166:F166"/>
    <mergeCell ref="A3:A4"/>
    <mergeCell ref="A302:A303"/>
    <mergeCell ref="B3:B4"/>
    <mergeCell ref="B302:B303"/>
    <mergeCell ref="C3:C4"/>
    <mergeCell ref="C302:C303"/>
    <mergeCell ref="B101:F101"/>
    <mergeCell ref="B118:F118"/>
    <mergeCell ref="B129:F129"/>
    <mergeCell ref="B148:F148"/>
    <mergeCell ref="B152:F152"/>
    <mergeCell ref="B156:F156"/>
    <mergeCell ref="A1:B1"/>
    <mergeCell ref="A2:P2"/>
    <mergeCell ref="I3:L3"/>
    <mergeCell ref="B11:F11"/>
    <mergeCell ref="B15:F15"/>
    <mergeCell ref="B88:F88"/>
    <mergeCell ref="H3:H4"/>
    <mergeCell ref="M3:M4"/>
    <mergeCell ref="P3:P4"/>
    <mergeCell ref="P7:P10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zoomScalePageLayoutView="0" workbookViewId="0" topLeftCell="A1">
      <selection activeCell="J19" sqref="J19"/>
    </sheetView>
  </sheetViews>
  <sheetFormatPr defaultColWidth="9.00390625" defaultRowHeight="14.25"/>
  <cols>
    <col min="1" max="1" width="4.875" style="1" customWidth="1"/>
    <col min="2" max="2" width="12.50390625" style="1" customWidth="1"/>
    <col min="3" max="3" width="7.625" style="1" customWidth="1"/>
    <col min="4" max="4" width="10.00390625" style="1" customWidth="1"/>
    <col min="5" max="5" width="8.00390625" style="1" customWidth="1"/>
    <col min="6" max="6" width="8.25390625" style="1" customWidth="1"/>
    <col min="7" max="8" width="8.75390625" style="1" customWidth="1"/>
    <col min="9" max="9" width="12.625" style="5" bestFit="1" customWidth="1"/>
    <col min="10" max="10" width="11.625" style="5" bestFit="1" customWidth="1"/>
    <col min="11" max="11" width="12.625" style="5" bestFit="1" customWidth="1"/>
    <col min="12" max="12" width="10.50390625" style="5" customWidth="1"/>
    <col min="13" max="13" width="7.875" style="1" customWidth="1"/>
    <col min="14" max="14" width="10.625" style="1" customWidth="1"/>
    <col min="15" max="15" width="9.875" style="1" customWidth="1"/>
    <col min="16" max="16" width="6.00390625" style="1" customWidth="1"/>
    <col min="17" max="16384" width="9.00390625" style="1" customWidth="1"/>
  </cols>
  <sheetData>
    <row r="1" spans="1:11" ht="15" customHeight="1">
      <c r="A1" s="43" t="s">
        <v>0</v>
      </c>
      <c r="B1" s="43"/>
      <c r="H1" s="6"/>
      <c r="K1" s="6"/>
    </row>
    <row r="2" spans="1:16" ht="39.75" customHeight="1">
      <c r="A2" s="51" t="s">
        <v>25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1"/>
      <c r="N2" s="51"/>
      <c r="O2" s="51"/>
      <c r="P2" s="51"/>
    </row>
    <row r="3" spans="1:16" ht="19.5" customHeight="1">
      <c r="A3" s="55" t="s">
        <v>2</v>
      </c>
      <c r="B3" s="55" t="s">
        <v>3</v>
      </c>
      <c r="C3" s="55" t="s">
        <v>4</v>
      </c>
      <c r="D3" s="55" t="s">
        <v>26</v>
      </c>
      <c r="E3" s="55" t="s">
        <v>27</v>
      </c>
      <c r="F3" s="55" t="s">
        <v>28</v>
      </c>
      <c r="G3" s="55" t="s">
        <v>29</v>
      </c>
      <c r="H3" s="55" t="s">
        <v>30</v>
      </c>
      <c r="I3" s="53" t="s">
        <v>31</v>
      </c>
      <c r="J3" s="53"/>
      <c r="K3" s="53"/>
      <c r="L3" s="53"/>
      <c r="M3" s="61" t="s">
        <v>7</v>
      </c>
      <c r="N3" s="61" t="s">
        <v>8</v>
      </c>
      <c r="O3" s="61" t="s">
        <v>9</v>
      </c>
      <c r="P3" s="55" t="s">
        <v>10</v>
      </c>
    </row>
    <row r="4" spans="1:16" ht="19.5" customHeight="1">
      <c r="A4" s="55"/>
      <c r="B4" s="55"/>
      <c r="C4" s="55"/>
      <c r="D4" s="55"/>
      <c r="E4" s="55"/>
      <c r="F4" s="55"/>
      <c r="G4" s="55"/>
      <c r="H4" s="55"/>
      <c r="I4" s="11" t="s">
        <v>32</v>
      </c>
      <c r="J4" s="11" t="s">
        <v>33</v>
      </c>
      <c r="K4" s="11" t="s">
        <v>34</v>
      </c>
      <c r="L4" s="11" t="s">
        <v>35</v>
      </c>
      <c r="M4" s="61"/>
      <c r="N4" s="61"/>
      <c r="O4" s="61"/>
      <c r="P4" s="55"/>
    </row>
    <row r="5" spans="1:16" ht="19.5" customHeight="1">
      <c r="A5" s="7" t="s">
        <v>36</v>
      </c>
      <c r="B5" s="7"/>
      <c r="C5" s="7"/>
      <c r="D5" s="7"/>
      <c r="E5" s="7"/>
      <c r="F5" s="7"/>
      <c r="G5" s="7"/>
      <c r="H5" s="7"/>
      <c r="I5" s="11"/>
      <c r="J5" s="11"/>
      <c r="K5" s="11"/>
      <c r="L5" s="11"/>
      <c r="M5" s="7"/>
      <c r="N5" s="7"/>
      <c r="O5" s="7"/>
      <c r="P5" s="7"/>
    </row>
    <row r="6" spans="1:16" s="2" customFormat="1" ht="19.5" customHeight="1">
      <c r="A6" s="8" t="s">
        <v>37</v>
      </c>
      <c r="B6" s="8" t="s">
        <v>38</v>
      </c>
      <c r="C6" s="8"/>
      <c r="D6" s="8"/>
      <c r="E6" s="8"/>
      <c r="F6" s="8"/>
      <c r="G6" s="8"/>
      <c r="H6" s="8"/>
      <c r="I6" s="13"/>
      <c r="J6" s="13"/>
      <c r="K6" s="13"/>
      <c r="L6" s="13"/>
      <c r="M6" s="8"/>
      <c r="N6" s="8"/>
      <c r="O6" s="8"/>
      <c r="P6" s="8"/>
    </row>
    <row r="7" spans="1:16" s="3" customFormat="1" ht="13.5">
      <c r="A7" s="7"/>
      <c r="B7" s="7"/>
      <c r="C7" s="7"/>
      <c r="D7" s="7"/>
      <c r="E7" s="7"/>
      <c r="F7" s="7"/>
      <c r="G7" s="7"/>
      <c r="H7" s="7"/>
      <c r="I7" s="11"/>
      <c r="J7" s="11"/>
      <c r="K7" s="11"/>
      <c r="L7" s="11"/>
      <c r="M7" s="7"/>
      <c r="N7" s="7"/>
      <c r="O7" s="7"/>
      <c r="P7" s="7"/>
    </row>
    <row r="8" spans="1:16" s="3" customFormat="1" ht="13.5">
      <c r="A8" s="7"/>
      <c r="B8" s="7"/>
      <c r="C8" s="7"/>
      <c r="D8" s="7"/>
      <c r="E8" s="7"/>
      <c r="F8" s="7"/>
      <c r="G8" s="7"/>
      <c r="H8" s="7"/>
      <c r="I8" s="11"/>
      <c r="J8" s="11"/>
      <c r="K8" s="11"/>
      <c r="L8" s="11"/>
      <c r="M8" s="7"/>
      <c r="N8" s="7"/>
      <c r="O8" s="7"/>
      <c r="P8" s="7"/>
    </row>
    <row r="9" spans="1:16" s="3" customFormat="1" ht="13.5">
      <c r="A9" s="7"/>
      <c r="B9" s="7"/>
      <c r="C9" s="7"/>
      <c r="D9" s="7"/>
      <c r="E9" s="7"/>
      <c r="F9" s="7"/>
      <c r="G9" s="7"/>
      <c r="H9" s="7"/>
      <c r="I9" s="11"/>
      <c r="J9" s="11"/>
      <c r="K9" s="11"/>
      <c r="L9" s="11"/>
      <c r="M9" s="7"/>
      <c r="N9" s="7"/>
      <c r="O9" s="7"/>
      <c r="P9" s="7"/>
    </row>
    <row r="10" spans="1:16" s="3" customFormat="1" ht="13.5">
      <c r="A10" s="7"/>
      <c r="B10" s="7"/>
      <c r="C10" s="7"/>
      <c r="D10" s="7"/>
      <c r="E10" s="7"/>
      <c r="F10" s="7"/>
      <c r="G10" s="7"/>
      <c r="H10" s="7"/>
      <c r="I10" s="11"/>
      <c r="J10" s="11"/>
      <c r="K10" s="11"/>
      <c r="L10" s="11"/>
      <c r="M10" s="7"/>
      <c r="N10" s="7"/>
      <c r="O10" s="7"/>
      <c r="P10" s="7"/>
    </row>
    <row r="11" spans="1:16" s="3" customFormat="1" ht="13.5">
      <c r="A11" s="7"/>
      <c r="B11" s="7"/>
      <c r="C11" s="7"/>
      <c r="D11" s="7"/>
      <c r="E11" s="7"/>
      <c r="F11" s="7"/>
      <c r="G11" s="7"/>
      <c r="H11" s="7"/>
      <c r="I11" s="11"/>
      <c r="J11" s="11"/>
      <c r="K11" s="11"/>
      <c r="L11" s="11"/>
      <c r="M11" s="7"/>
      <c r="N11" s="7"/>
      <c r="O11" s="7"/>
      <c r="P11" s="7"/>
    </row>
    <row r="12" spans="1:16" s="3" customFormat="1" ht="13.5">
      <c r="A12" s="7"/>
      <c r="B12" s="7"/>
      <c r="C12" s="7"/>
      <c r="D12" s="7"/>
      <c r="E12" s="7"/>
      <c r="F12" s="7"/>
      <c r="G12" s="7"/>
      <c r="H12" s="7"/>
      <c r="I12" s="11"/>
      <c r="J12" s="11"/>
      <c r="K12" s="11"/>
      <c r="L12" s="11"/>
      <c r="M12" s="7"/>
      <c r="N12" s="7"/>
      <c r="O12" s="7"/>
      <c r="P12" s="7"/>
    </row>
    <row r="13" spans="1:16" s="4" customFormat="1" ht="13.5">
      <c r="A13" s="8"/>
      <c r="B13" s="46"/>
      <c r="C13" s="46"/>
      <c r="D13" s="46"/>
      <c r="E13" s="46"/>
      <c r="F13" s="46"/>
      <c r="G13" s="8"/>
      <c r="H13" s="8"/>
      <c r="I13" s="11"/>
      <c r="J13" s="11"/>
      <c r="K13" s="11"/>
      <c r="L13" s="11"/>
      <c r="M13" s="7"/>
      <c r="N13" s="8"/>
      <c r="O13" s="7"/>
      <c r="P13" s="8"/>
    </row>
    <row r="14" spans="1:16" s="3" customFormat="1" ht="13.5">
      <c r="A14" s="7"/>
      <c r="B14" s="7"/>
      <c r="C14" s="7"/>
      <c r="D14" s="7"/>
      <c r="E14" s="7"/>
      <c r="F14" s="7"/>
      <c r="G14" s="7"/>
      <c r="H14" s="7"/>
      <c r="I14" s="11"/>
      <c r="J14" s="11"/>
      <c r="K14" s="11"/>
      <c r="L14" s="11"/>
      <c r="M14" s="7"/>
      <c r="N14" s="7"/>
      <c r="O14" s="7"/>
      <c r="P14" s="7"/>
    </row>
    <row r="15" spans="1:16" s="2" customFormat="1" ht="13.5">
      <c r="A15" s="8" t="s">
        <v>695</v>
      </c>
      <c r="B15" s="8" t="s">
        <v>696</v>
      </c>
      <c r="C15" s="8"/>
      <c r="D15" s="8"/>
      <c r="E15" s="8"/>
      <c r="F15" s="8"/>
      <c r="G15" s="8"/>
      <c r="H15" s="8"/>
      <c r="I15" s="13"/>
      <c r="J15" s="13"/>
      <c r="K15" s="13"/>
      <c r="L15" s="13"/>
      <c r="M15" s="8"/>
      <c r="N15" s="8"/>
      <c r="O15" s="8"/>
      <c r="P15" s="8"/>
    </row>
    <row r="16" spans="1:16" s="2" customFormat="1" ht="13.5">
      <c r="A16" s="8"/>
      <c r="B16" s="8"/>
      <c r="C16" s="8"/>
      <c r="D16" s="8"/>
      <c r="E16" s="8"/>
      <c r="F16" s="8"/>
      <c r="G16" s="8"/>
      <c r="H16" s="8"/>
      <c r="I16" s="13"/>
      <c r="J16" s="13"/>
      <c r="K16" s="13"/>
      <c r="L16" s="13"/>
      <c r="M16" s="8"/>
      <c r="N16" s="8"/>
      <c r="O16" s="8"/>
      <c r="P16" s="8"/>
    </row>
    <row r="17" spans="1:16" s="2" customFormat="1" ht="13.5">
      <c r="A17" s="8"/>
      <c r="B17" s="8"/>
      <c r="C17" s="8"/>
      <c r="D17" s="8"/>
      <c r="E17" s="8"/>
      <c r="F17" s="8"/>
      <c r="G17" s="8"/>
      <c r="H17" s="8"/>
      <c r="I17" s="13"/>
      <c r="J17" s="13"/>
      <c r="K17" s="13"/>
      <c r="L17" s="13"/>
      <c r="M17" s="8"/>
      <c r="N17" s="8"/>
      <c r="O17" s="8"/>
      <c r="P17" s="8"/>
    </row>
    <row r="18" spans="1:16" s="2" customFormat="1" ht="13.5">
      <c r="A18" s="8"/>
      <c r="B18" s="8"/>
      <c r="C18" s="8"/>
      <c r="D18" s="8"/>
      <c r="E18" s="8"/>
      <c r="F18" s="8"/>
      <c r="G18" s="8"/>
      <c r="H18" s="8"/>
      <c r="I18" s="13"/>
      <c r="J18" s="13"/>
      <c r="K18" s="13"/>
      <c r="L18" s="13"/>
      <c r="M18" s="8"/>
      <c r="N18" s="8"/>
      <c r="O18" s="8"/>
      <c r="P18" s="8"/>
    </row>
    <row r="19" spans="1:16" s="2" customFormat="1" ht="13.5">
      <c r="A19" s="8" t="s">
        <v>1144</v>
      </c>
      <c r="B19" s="8" t="s">
        <v>1145</v>
      </c>
      <c r="C19" s="9"/>
      <c r="D19" s="9"/>
      <c r="E19" s="9"/>
      <c r="F19" s="9"/>
      <c r="G19" s="9"/>
      <c r="H19" s="9"/>
      <c r="I19" s="13"/>
      <c r="J19" s="13"/>
      <c r="K19" s="13"/>
      <c r="L19" s="13"/>
      <c r="M19" s="8"/>
      <c r="N19" s="8"/>
      <c r="O19" s="8"/>
      <c r="P19" s="8"/>
    </row>
    <row r="20" spans="1:16" ht="13.5">
      <c r="A20" s="7"/>
      <c r="B20" s="7"/>
      <c r="C20" s="7"/>
      <c r="D20" s="7"/>
      <c r="E20" s="7"/>
      <c r="F20" s="7"/>
      <c r="G20" s="7"/>
      <c r="H20" s="10"/>
      <c r="I20" s="14"/>
      <c r="J20" s="14"/>
      <c r="K20" s="14"/>
      <c r="L20" s="14"/>
      <c r="M20" s="7"/>
      <c r="N20" s="7"/>
      <c r="O20" s="7"/>
      <c r="P20" s="7"/>
    </row>
    <row r="21" spans="1:16" ht="13.5">
      <c r="A21" s="7"/>
      <c r="B21" s="7"/>
      <c r="C21" s="7"/>
      <c r="D21" s="7"/>
      <c r="E21" s="7"/>
      <c r="F21" s="7"/>
      <c r="G21" s="7"/>
      <c r="H21" s="10"/>
      <c r="I21" s="14"/>
      <c r="J21" s="14"/>
      <c r="K21" s="14"/>
      <c r="L21" s="14"/>
      <c r="M21" s="7"/>
      <c r="N21" s="7"/>
      <c r="O21" s="7"/>
      <c r="P21" s="7"/>
    </row>
    <row r="22" spans="1:16" ht="13.5">
      <c r="A22" s="7"/>
      <c r="B22" s="7"/>
      <c r="C22" s="7"/>
      <c r="D22" s="7"/>
      <c r="E22" s="7"/>
      <c r="F22" s="7"/>
      <c r="G22" s="7"/>
      <c r="H22" s="10"/>
      <c r="I22" s="11"/>
      <c r="J22" s="11"/>
      <c r="K22" s="11"/>
      <c r="L22" s="11"/>
      <c r="M22" s="7"/>
      <c r="N22" s="7"/>
      <c r="O22" s="7"/>
      <c r="P22" s="7"/>
    </row>
    <row r="23" spans="1:16" ht="13.5">
      <c r="A23" s="7"/>
      <c r="B23" s="7"/>
      <c r="C23" s="7"/>
      <c r="D23" s="7"/>
      <c r="E23" s="7"/>
      <c r="F23" s="7"/>
      <c r="G23" s="7"/>
      <c r="H23" s="10"/>
      <c r="I23" s="11"/>
      <c r="J23" s="11"/>
      <c r="K23" s="11"/>
      <c r="L23" s="11"/>
      <c r="M23" s="7"/>
      <c r="N23" s="7"/>
      <c r="O23" s="7"/>
      <c r="P23" s="7"/>
    </row>
    <row r="24" spans="1:16" s="2" customFormat="1" ht="12" customHeight="1">
      <c r="A24" s="8" t="s">
        <v>1194</v>
      </c>
      <c r="B24" s="8" t="s">
        <v>1290</v>
      </c>
      <c r="C24" s="8"/>
      <c r="D24" s="8"/>
      <c r="E24" s="8"/>
      <c r="F24" s="8"/>
      <c r="G24" s="8"/>
      <c r="H24" s="8"/>
      <c r="I24" s="13"/>
      <c r="J24" s="13"/>
      <c r="K24" s="13"/>
      <c r="L24" s="13"/>
      <c r="M24" s="8"/>
      <c r="N24" s="8"/>
      <c r="O24" s="8"/>
      <c r="P24" s="8"/>
    </row>
    <row r="25" spans="1:16" ht="13.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7"/>
      <c r="N25" s="7"/>
      <c r="O25" s="7"/>
      <c r="P25" s="7"/>
    </row>
    <row r="26" spans="1:16" ht="13.5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7"/>
      <c r="N26" s="7"/>
      <c r="O26" s="7"/>
      <c r="P26" s="7"/>
    </row>
    <row r="27" spans="1:16" ht="13.5">
      <c r="A27" s="7"/>
      <c r="B27" s="7"/>
      <c r="C27" s="7"/>
      <c r="D27" s="7"/>
      <c r="E27" s="7"/>
      <c r="F27" s="7"/>
      <c r="G27" s="7"/>
      <c r="H27" s="7"/>
      <c r="I27" s="11"/>
      <c r="J27" s="11"/>
      <c r="K27" s="11"/>
      <c r="L27" s="11"/>
      <c r="M27" s="7"/>
      <c r="N27" s="7"/>
      <c r="O27" s="7"/>
      <c r="P27" s="7"/>
    </row>
    <row r="28" spans="1:16" s="2" customFormat="1" ht="13.5">
      <c r="A28" s="8" t="s">
        <v>1221</v>
      </c>
      <c r="B28" s="8" t="s">
        <v>1222</v>
      </c>
      <c r="C28" s="8"/>
      <c r="D28" s="8"/>
      <c r="E28" s="8"/>
      <c r="F28" s="8"/>
      <c r="G28" s="8"/>
      <c r="H28" s="8"/>
      <c r="I28" s="13"/>
      <c r="J28" s="13"/>
      <c r="K28" s="13"/>
      <c r="L28" s="13"/>
      <c r="M28" s="8"/>
      <c r="N28" s="8"/>
      <c r="O28" s="8"/>
      <c r="P28" s="8"/>
    </row>
    <row r="29" spans="1:16" s="3" customFormat="1" ht="13.5">
      <c r="A29" s="7"/>
      <c r="B29" s="7"/>
      <c r="C29" s="7"/>
      <c r="D29" s="7"/>
      <c r="E29" s="7"/>
      <c r="F29" s="7"/>
      <c r="G29" s="7"/>
      <c r="H29" s="7"/>
      <c r="I29" s="11"/>
      <c r="J29" s="11"/>
      <c r="K29" s="11"/>
      <c r="L29" s="11"/>
      <c r="M29" s="7"/>
      <c r="N29" s="7"/>
      <c r="O29" s="7"/>
      <c r="P29" s="7"/>
    </row>
    <row r="30" spans="1:16" s="3" customFormat="1" ht="13.5">
      <c r="A30" s="7"/>
      <c r="B30" s="7"/>
      <c r="C30" s="7"/>
      <c r="D30" s="7"/>
      <c r="E30" s="7"/>
      <c r="F30" s="7"/>
      <c r="G30" s="7"/>
      <c r="H30" s="7"/>
      <c r="I30" s="11"/>
      <c r="J30" s="11"/>
      <c r="K30" s="11"/>
      <c r="L30" s="11"/>
      <c r="M30" s="7"/>
      <c r="N30" s="7"/>
      <c r="O30" s="7"/>
      <c r="P30" s="7"/>
    </row>
    <row r="31" spans="1:16" s="2" customFormat="1" ht="13.5">
      <c r="A31" s="8" t="s">
        <v>1276</v>
      </c>
      <c r="B31" s="8" t="s">
        <v>1277</v>
      </c>
      <c r="C31" s="8"/>
      <c r="D31" s="8"/>
      <c r="E31" s="8"/>
      <c r="F31" s="8"/>
      <c r="G31" s="8"/>
      <c r="H31" s="8"/>
      <c r="I31" s="13"/>
      <c r="J31" s="13"/>
      <c r="K31" s="13"/>
      <c r="L31" s="13"/>
      <c r="M31" s="8"/>
      <c r="N31" s="8"/>
      <c r="O31" s="8"/>
      <c r="P31" s="8"/>
    </row>
    <row r="32" spans="1:16" ht="13.5">
      <c r="A32" s="7"/>
      <c r="B32" s="7"/>
      <c r="C32" s="7"/>
      <c r="D32" s="7"/>
      <c r="E32" s="7"/>
      <c r="F32" s="7"/>
      <c r="G32" s="7"/>
      <c r="H32" s="7"/>
      <c r="I32" s="11"/>
      <c r="J32" s="11"/>
      <c r="K32" s="11"/>
      <c r="L32" s="11"/>
      <c r="M32" s="7"/>
      <c r="N32" s="7"/>
      <c r="O32" s="7"/>
      <c r="P32" s="7"/>
    </row>
    <row r="33" spans="1:16" ht="13.5">
      <c r="A33" s="7"/>
      <c r="B33" s="7"/>
      <c r="C33" s="7"/>
      <c r="D33" s="7"/>
      <c r="E33" s="7"/>
      <c r="F33" s="7"/>
      <c r="G33" s="7"/>
      <c r="H33" s="7"/>
      <c r="I33" s="11"/>
      <c r="J33" s="11"/>
      <c r="K33" s="11"/>
      <c r="L33" s="11"/>
      <c r="M33" s="7"/>
      <c r="N33" s="7"/>
      <c r="O33" s="7"/>
      <c r="P33" s="7"/>
    </row>
  </sheetData>
  <sheetProtection/>
  <mergeCells count="16">
    <mergeCell ref="G3:G4"/>
    <mergeCell ref="H3:H4"/>
    <mergeCell ref="M3:M4"/>
    <mergeCell ref="N3:N4"/>
    <mergeCell ref="O3:O4"/>
    <mergeCell ref="P3:P4"/>
    <mergeCell ref="A1:B1"/>
    <mergeCell ref="A2:P2"/>
    <mergeCell ref="I3:L3"/>
    <mergeCell ref="B13:F1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097222222222222" footer="0.509722222222222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LJ</cp:lastModifiedBy>
  <dcterms:created xsi:type="dcterms:W3CDTF">2016-11-05T03:30:22Z</dcterms:created>
  <dcterms:modified xsi:type="dcterms:W3CDTF">2023-09-04T07:26:17Z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eadingLayout">
    <vt:bool>true</vt:bool>
  </property>
</Properties>
</file>