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排名" sheetId="7" r:id="rId1"/>
  </sheets>
  <definedNames>
    <definedName name="_xlnm._FilterDatabase" localSheetId="0" hidden="1">排名!$A$2:$G$71</definedName>
    <definedName name="_xlnm.Print_Titles" localSheetId="0">排名!$1:$2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<sst xmlns="http://schemas.openxmlformats.org/spreadsheetml/2006/main" count="182" uniqueCount="112">
  <si>
    <t>白沙黎族自治县医疗集团2025年考核招聘卫生专业技术人才
面试成绩汇总表</t>
  </si>
  <si>
    <t>序号</t>
  </si>
  <si>
    <t>报考岗位</t>
  </si>
  <si>
    <t>身份证号</t>
  </si>
  <si>
    <t>姓名</t>
  </si>
  <si>
    <t>面试成绩</t>
  </si>
  <si>
    <t>排名</t>
  </si>
  <si>
    <t>备注</t>
  </si>
  <si>
    <t>0108-护士</t>
  </si>
  <si>
    <t>460025********3927</t>
  </si>
  <si>
    <t>郑文婕</t>
  </si>
  <si>
    <t>460030********3322</t>
  </si>
  <si>
    <t>黄海霞</t>
  </si>
  <si>
    <t>460030********2428</t>
  </si>
  <si>
    <t>曾春妍</t>
  </si>
  <si>
    <t>460028********322X</t>
  </si>
  <si>
    <t>邓金玲</t>
  </si>
  <si>
    <t>460003********2660</t>
  </si>
  <si>
    <t>李建丽</t>
  </si>
  <si>
    <t>460003********4622</t>
  </si>
  <si>
    <t>郑永燕</t>
  </si>
  <si>
    <t>0101-临床医师</t>
  </si>
  <si>
    <t>460003********2862</t>
  </si>
  <si>
    <t>黎金带</t>
  </si>
  <si>
    <t>220303********3023</t>
  </si>
  <si>
    <t>郑爽</t>
  </si>
  <si>
    <t>460003********2634</t>
  </si>
  <si>
    <t>陈彪</t>
  </si>
  <si>
    <t>460003********2844</t>
  </si>
  <si>
    <t>李欣欢</t>
  </si>
  <si>
    <t>469025********4519</t>
  </si>
  <si>
    <t>黄汉城</t>
  </si>
  <si>
    <t>460003********771X</t>
  </si>
  <si>
    <t>孙铭鸿</t>
  </si>
  <si>
    <t>320721********0015</t>
  </si>
  <si>
    <t>李至书</t>
  </si>
  <si>
    <t>460003********6611</t>
  </si>
  <si>
    <t>羊忠泽</t>
  </si>
  <si>
    <t>460003********324X</t>
  </si>
  <si>
    <t>李美娟</t>
  </si>
  <si>
    <t>460003********441X</t>
  </si>
  <si>
    <t>黎启东</t>
  </si>
  <si>
    <t>469003********7041</t>
  </si>
  <si>
    <t>王巽娇</t>
  </si>
  <si>
    <t>460003********1223</t>
  </si>
  <si>
    <t>王丽瑶</t>
  </si>
  <si>
    <t>面试成绩
不合格</t>
  </si>
  <si>
    <t>460030******83316</t>
  </si>
  <si>
    <t>符光辉</t>
  </si>
  <si>
    <t>460003********6788</t>
  </si>
  <si>
    <t>符赞花</t>
  </si>
  <si>
    <t>460030*******03316</t>
  </si>
  <si>
    <t>谭建该</t>
  </si>
  <si>
    <t>460030********0623</t>
  </si>
  <si>
    <t>符宇微</t>
  </si>
  <si>
    <t>460003********5617</t>
  </si>
  <si>
    <t>符循优</t>
  </si>
  <si>
    <t>面试缺考</t>
  </si>
  <si>
    <t>460030********061X</t>
  </si>
  <si>
    <t>王思龙</t>
  </si>
  <si>
    <t>0103-主治医师</t>
  </si>
  <si>
    <t>460003********0640</t>
  </si>
  <si>
    <t>兰宇</t>
  </si>
  <si>
    <t>460030********3319</t>
  </si>
  <si>
    <t>林明</t>
  </si>
  <si>
    <t>0102-中医师</t>
  </si>
  <si>
    <t>460003********2826</t>
  </si>
  <si>
    <t>460003********3218</t>
  </si>
  <si>
    <t>460003********282X</t>
  </si>
  <si>
    <t>460034********1546</t>
  </si>
  <si>
    <t>460030********0025</t>
  </si>
  <si>
    <t>460030********0026</t>
  </si>
  <si>
    <t>460031********1215</t>
  </si>
  <si>
    <t>460030********3328</t>
  </si>
  <si>
    <t>0105-超声科医师</t>
  </si>
  <si>
    <t>460030********724X</t>
  </si>
  <si>
    <t>460003********022X</t>
  </si>
  <si>
    <t>460031********3625</t>
  </si>
  <si>
    <t>469003********6127</t>
  </si>
  <si>
    <t>460003********3313</t>
  </si>
  <si>
    <t>460003********341X</t>
  </si>
  <si>
    <t>0106-医学影像技师</t>
  </si>
  <si>
    <t>460003********1422</t>
  </si>
  <si>
    <t>445222********3603</t>
  </si>
  <si>
    <t>469025********3322</t>
  </si>
  <si>
    <t>460031********5217</t>
  </si>
  <si>
    <t>460031********5213</t>
  </si>
  <si>
    <t>460033********3238</t>
  </si>
  <si>
    <t>460030********1822</t>
  </si>
  <si>
    <t>469003********2412</t>
  </si>
  <si>
    <t>0107-药剂师</t>
  </si>
  <si>
    <t>469003********5621</t>
  </si>
  <si>
    <t>460003********4223</t>
  </si>
  <si>
    <t>469003********2741</t>
  </si>
  <si>
    <t>460003********2445</t>
  </si>
  <si>
    <t>431281********1428</t>
  </si>
  <si>
    <t>460030********1228</t>
  </si>
  <si>
    <t>142226********7912</t>
  </si>
  <si>
    <t>460003********5410</t>
  </si>
  <si>
    <t>460107********3420</t>
  </si>
  <si>
    <t>460030********152X</t>
  </si>
  <si>
    <t>469026********4025</t>
  </si>
  <si>
    <t>460030********3345</t>
  </si>
  <si>
    <t>460003********2423</t>
  </si>
  <si>
    <t>460006********0621</t>
  </si>
  <si>
    <t>460026********3620</t>
  </si>
  <si>
    <t>460035********1320</t>
  </si>
  <si>
    <t>460031********5627</t>
  </si>
  <si>
    <t>469003********2424</t>
  </si>
  <si>
    <t>460003********2616</t>
  </si>
  <si>
    <t>460030********0011</t>
  </si>
  <si>
    <t>460003********5420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</si>
</sst>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9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1"/>
  <sheetViews>
    <sheetView tabSelected="1" workbookViewId="0">
      <selection activeCell="I23" sqref="I23"/>
    </sheetView>
  </sheetViews>
  <sheetFormatPr defaultColWidth="13.25" defaultRowHeight="31.5" customHeight="1" outlineLevelCol="6"/>
  <cols>
    <col min="1" max="1" width="7.375" style="2" customWidth="1"/>
    <col min="2" max="2" width="22.5" style="2" customWidth="1"/>
    <col min="3" max="3" width="25.5" style="2" customWidth="1"/>
    <col min="4" max="4" width="11.625" style="2" customWidth="1"/>
    <col min="5" max="5" width="13.25" style="3" customWidth="1"/>
    <col min="6" max="6" width="9" style="4" customWidth="1"/>
    <col min="7" max="7" width="12.5" style="2" customWidth="1"/>
    <col min="8" max="16379" width="13.25" style="2" customWidth="1"/>
    <col min="16380" max="16383" width="13.25" style="2"/>
  </cols>
  <sheetData>
    <row r="1" ht="61" customHeight="1" spans="1:7">
      <c r="A1" s="5" t="s">
        <v>0</v>
      </c>
      <c r="B1" s="6"/>
      <c r="C1" s="6"/>
      <c r="D1" s="6"/>
      <c r="E1" s="7"/>
      <c r="F1" s="8"/>
      <c r="G1" s="6"/>
    </row>
    <row r="2" s="1" customFormat="1" ht="34" customHeight="1" spans="1:7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1" t="s">
        <v>6</v>
      </c>
      <c r="G2" s="9" t="s">
        <v>7</v>
      </c>
    </row>
    <row r="3" s="1" customFormat="1" ht="34" customHeight="1" spans="1:7">
      <c r="A3" s="12">
        <v>1</v>
      </c>
      <c r="B3" s="13" t="s">
        <v>8</v>
      </c>
      <c r="C3" s="14" t="s">
        <v>9</v>
      </c>
      <c r="D3" s="13" t="s">
        <v>10</v>
      </c>
      <c r="E3" s="15">
        <v>76</v>
      </c>
      <c r="F3" s="16">
        <v>1</v>
      </c>
      <c r="G3" s="12"/>
    </row>
    <row r="4" s="1" customFormat="1" ht="34" customHeight="1" spans="1:7">
      <c r="A4" s="12">
        <v>2</v>
      </c>
      <c r="B4" s="13" t="s">
        <v>8</v>
      </c>
      <c r="C4" s="14" t="s">
        <v>11</v>
      </c>
      <c r="D4" s="13" t="s">
        <v>12</v>
      </c>
      <c r="E4" s="15">
        <v>75.33</v>
      </c>
      <c r="F4" s="16">
        <v>2</v>
      </c>
      <c r="G4" s="12"/>
    </row>
    <row r="5" s="1" customFormat="1" ht="34" customHeight="1" spans="1:7">
      <c r="A5" s="12">
        <v>3</v>
      </c>
      <c r="B5" s="13" t="s">
        <v>8</v>
      </c>
      <c r="C5" s="14" t="s">
        <v>13</v>
      </c>
      <c r="D5" s="13" t="s">
        <v>14</v>
      </c>
      <c r="E5" s="15">
        <v>67.17</v>
      </c>
      <c r="F5" s="16">
        <v>3</v>
      </c>
      <c r="G5" s="12"/>
    </row>
    <row r="6" s="1" customFormat="1" ht="34" customHeight="1" spans="1:7">
      <c r="A6" s="12">
        <v>4</v>
      </c>
      <c r="B6" s="13" t="s">
        <v>8</v>
      </c>
      <c r="C6" s="14" t="s">
        <v>15</v>
      </c>
      <c r="D6" s="13" t="s">
        <v>16</v>
      </c>
      <c r="E6" s="15">
        <v>65</v>
      </c>
      <c r="F6" s="16">
        <v>4</v>
      </c>
      <c r="G6" s="12"/>
    </row>
    <row r="7" s="1" customFormat="1" ht="34" customHeight="1" spans="1:7">
      <c r="A7" s="12">
        <v>5</v>
      </c>
      <c r="B7" s="13" t="s">
        <v>8</v>
      </c>
      <c r="C7" s="14" t="s">
        <v>17</v>
      </c>
      <c r="D7" s="13" t="s">
        <v>18</v>
      </c>
      <c r="E7" s="15">
        <v>62.67</v>
      </c>
      <c r="F7" s="16">
        <v>5</v>
      </c>
      <c r="G7" s="12"/>
    </row>
    <row r="8" s="1" customFormat="1" ht="34" customHeight="1" spans="1:7">
      <c r="A8" s="12">
        <v>6</v>
      </c>
      <c r="B8" s="13" t="s">
        <v>8</v>
      </c>
      <c r="C8" s="14" t="s">
        <v>19</v>
      </c>
      <c r="D8" s="13" t="s">
        <v>20</v>
      </c>
      <c r="E8" s="15">
        <v>60.17</v>
      </c>
      <c r="F8" s="16">
        <v>6</v>
      </c>
      <c r="G8" s="12"/>
    </row>
    <row r="9" s="1" customFormat="1" ht="34" customHeight="1" spans="1:7">
      <c r="A9" s="12">
        <v>7</v>
      </c>
      <c r="B9" s="13" t="s">
        <v>21</v>
      </c>
      <c r="C9" s="14" t="s">
        <v>22</v>
      </c>
      <c r="D9" s="13" t="s">
        <v>23</v>
      </c>
      <c r="E9" s="15">
        <v>75</v>
      </c>
      <c r="F9" s="16">
        <v>1</v>
      </c>
      <c r="G9" s="12"/>
    </row>
    <row r="10" s="1" customFormat="1" ht="34" customHeight="1" spans="1:7">
      <c r="A10" s="12">
        <v>8</v>
      </c>
      <c r="B10" s="13" t="s">
        <v>21</v>
      </c>
      <c r="C10" s="14" t="s">
        <v>24</v>
      </c>
      <c r="D10" s="13" t="s">
        <v>25</v>
      </c>
      <c r="E10" s="15">
        <v>71.5</v>
      </c>
      <c r="F10" s="16">
        <v>2</v>
      </c>
      <c r="G10" s="12"/>
    </row>
    <row r="11" s="1" customFormat="1" ht="34" customHeight="1" spans="1:7">
      <c r="A11" s="12">
        <v>9</v>
      </c>
      <c r="B11" s="13" t="s">
        <v>21</v>
      </c>
      <c r="C11" s="14" t="s">
        <v>26</v>
      </c>
      <c r="D11" s="13" t="s">
        <v>27</v>
      </c>
      <c r="E11" s="15">
        <v>71.33</v>
      </c>
      <c r="F11" s="16">
        <v>3</v>
      </c>
      <c r="G11" s="12"/>
    </row>
    <row r="12" s="1" customFormat="1" ht="34" customHeight="1" spans="1:7">
      <c r="A12" s="12">
        <v>10</v>
      </c>
      <c r="B12" s="13" t="s">
        <v>21</v>
      </c>
      <c r="C12" s="14" t="s">
        <v>28</v>
      </c>
      <c r="D12" s="13" t="s">
        <v>29</v>
      </c>
      <c r="E12" s="15">
        <v>70.83</v>
      </c>
      <c r="F12" s="16">
        <v>4</v>
      </c>
      <c r="G12" s="12"/>
    </row>
    <row r="13" s="1" customFormat="1" ht="34" customHeight="1" spans="1:7">
      <c r="A13" s="12">
        <v>11</v>
      </c>
      <c r="B13" s="13" t="s">
        <v>21</v>
      </c>
      <c r="C13" s="14" t="s">
        <v>30</v>
      </c>
      <c r="D13" s="13" t="s">
        <v>31</v>
      </c>
      <c r="E13" s="15">
        <v>69.17</v>
      </c>
      <c r="F13" s="16">
        <v>5</v>
      </c>
      <c r="G13" s="12"/>
    </row>
    <row r="14" s="1" customFormat="1" ht="34" customHeight="1" spans="1:7">
      <c r="A14" s="12">
        <v>12</v>
      </c>
      <c r="B14" s="13" t="s">
        <v>21</v>
      </c>
      <c r="C14" s="14" t="s">
        <v>32</v>
      </c>
      <c r="D14" s="13" t="s">
        <v>33</v>
      </c>
      <c r="E14" s="15">
        <v>67.5</v>
      </c>
      <c r="F14" s="16">
        <v>6</v>
      </c>
      <c r="G14" s="12"/>
    </row>
    <row r="15" s="1" customFormat="1" ht="34" customHeight="1" spans="1:7">
      <c r="A15" s="12">
        <v>13</v>
      </c>
      <c r="B15" s="13" t="s">
        <v>21</v>
      </c>
      <c r="C15" s="14" t="s">
        <v>34</v>
      </c>
      <c r="D15" s="13" t="s">
        <v>35</v>
      </c>
      <c r="E15" s="15">
        <v>67.33</v>
      </c>
      <c r="F15" s="16">
        <v>7</v>
      </c>
      <c r="G15" s="12"/>
    </row>
    <row r="16" s="1" customFormat="1" ht="34" customHeight="1" spans="1:7">
      <c r="A16" s="12">
        <v>14</v>
      </c>
      <c r="B16" s="13" t="s">
        <v>21</v>
      </c>
      <c r="C16" s="14" t="s">
        <v>36</v>
      </c>
      <c r="D16" s="13" t="s">
        <v>37</v>
      </c>
      <c r="E16" s="15">
        <v>66.67</v>
      </c>
      <c r="F16" s="16">
        <v>8</v>
      </c>
      <c r="G16" s="12"/>
    </row>
    <row r="17" s="1" customFormat="1" ht="34" customHeight="1" spans="1:7">
      <c r="A17" s="12">
        <v>15</v>
      </c>
      <c r="B17" s="13" t="s">
        <v>21</v>
      </c>
      <c r="C17" s="14" t="s">
        <v>38</v>
      </c>
      <c r="D17" s="13" t="s">
        <v>39</v>
      </c>
      <c r="E17" s="15">
        <v>66.33</v>
      </c>
      <c r="F17" s="16">
        <v>9</v>
      </c>
      <c r="G17" s="12"/>
    </row>
    <row r="18" s="1" customFormat="1" ht="34" customHeight="1" spans="1:7">
      <c r="A18" s="12">
        <v>16</v>
      </c>
      <c r="B18" s="13" t="s">
        <v>21</v>
      </c>
      <c r="C18" s="14" t="s">
        <v>40</v>
      </c>
      <c r="D18" s="13" t="s">
        <v>41</v>
      </c>
      <c r="E18" s="15">
        <v>64.17</v>
      </c>
      <c r="F18" s="16">
        <v>10</v>
      </c>
      <c r="G18" s="12"/>
    </row>
    <row r="19" s="1" customFormat="1" ht="34" customHeight="1" spans="1:7">
      <c r="A19" s="12">
        <v>17</v>
      </c>
      <c r="B19" s="13" t="s">
        <v>21</v>
      </c>
      <c r="C19" s="14" t="s">
        <v>42</v>
      </c>
      <c r="D19" s="13" t="s">
        <v>43</v>
      </c>
      <c r="E19" s="15">
        <v>63.5</v>
      </c>
      <c r="F19" s="16">
        <v>11</v>
      </c>
      <c r="G19" s="12"/>
    </row>
    <row r="20" s="1" customFormat="1" ht="34" customHeight="1" spans="1:7">
      <c r="A20" s="12">
        <v>18</v>
      </c>
      <c r="B20" s="13" t="s">
        <v>21</v>
      </c>
      <c r="C20" s="14" t="s">
        <v>44</v>
      </c>
      <c r="D20" s="13" t="s">
        <v>45</v>
      </c>
      <c r="E20" s="15">
        <v>57.83</v>
      </c>
      <c r="F20" s="16"/>
      <c r="G20" s="14" t="s">
        <v>46</v>
      </c>
    </row>
    <row r="21" s="1" customFormat="1" ht="34" customHeight="1" spans="1:7">
      <c r="A21" s="12">
        <v>19</v>
      </c>
      <c r="B21" s="13" t="s">
        <v>21</v>
      </c>
      <c r="C21" s="17" t="s">
        <v>47</v>
      </c>
      <c r="D21" s="13" t="s">
        <v>48</v>
      </c>
      <c r="E21" s="15">
        <v>56</v>
      </c>
      <c r="F21" s="16"/>
      <c r="G21" s="14" t="s">
        <v>46</v>
      </c>
    </row>
    <row r="22" s="1" customFormat="1" ht="34" customHeight="1" spans="1:7">
      <c r="A22" s="12">
        <v>20</v>
      </c>
      <c r="B22" s="13" t="s">
        <v>21</v>
      </c>
      <c r="C22" s="14" t="s">
        <v>49</v>
      </c>
      <c r="D22" s="13" t="s">
        <v>50</v>
      </c>
      <c r="E22" s="15">
        <v>54.67</v>
      </c>
      <c r="F22" s="16"/>
      <c r="G22" s="14" t="s">
        <v>46</v>
      </c>
    </row>
    <row r="23" s="1" customFormat="1" ht="34" customHeight="1" spans="1:7">
      <c r="A23" s="12">
        <v>21</v>
      </c>
      <c r="B23" s="13" t="s">
        <v>21</v>
      </c>
      <c r="C23" s="18" t="s">
        <v>51</v>
      </c>
      <c r="D23" s="13" t="s">
        <v>52</v>
      </c>
      <c r="E23" s="15">
        <v>53.17</v>
      </c>
      <c r="F23" s="16"/>
      <c r="G23" s="14" t="s">
        <v>46</v>
      </c>
    </row>
    <row r="24" s="1" customFormat="1" ht="34" customHeight="1" spans="1:7">
      <c r="A24" s="12">
        <v>22</v>
      </c>
      <c r="B24" s="13" t="s">
        <v>21</v>
      </c>
      <c r="C24" s="14" t="s">
        <v>53</v>
      </c>
      <c r="D24" s="13" t="s">
        <v>54</v>
      </c>
      <c r="E24" s="15">
        <v>48.17</v>
      </c>
      <c r="F24" s="16"/>
      <c r="G24" s="14" t="s">
        <v>46</v>
      </c>
    </row>
    <row r="25" s="1" customFormat="1" ht="34" customHeight="1" spans="1:7">
      <c r="A25" s="12">
        <v>23</v>
      </c>
      <c r="B25" s="13" t="s">
        <v>21</v>
      </c>
      <c r="C25" s="14" t="s">
        <v>55</v>
      </c>
      <c r="D25" s="13" t="s">
        <v>56</v>
      </c>
      <c r="E25" s="15">
        <v>0</v>
      </c>
      <c r="F25" s="16"/>
      <c r="G25" s="12" t="s">
        <v>57</v>
      </c>
    </row>
    <row r="26" s="1" customFormat="1" ht="34" customHeight="1" spans="1:7">
      <c r="A26" s="12">
        <v>24</v>
      </c>
      <c r="B26" s="13" t="s">
        <v>21</v>
      </c>
      <c r="C26" s="14" t="s">
        <v>58</v>
      </c>
      <c r="D26" s="13" t="s">
        <v>59</v>
      </c>
      <c r="E26" s="15">
        <v>0</v>
      </c>
      <c r="F26" s="16"/>
      <c r="G26" s="12" t="s">
        <v>57</v>
      </c>
    </row>
    <row r="27" s="1" customFormat="1" ht="34" customHeight="1" spans="1:7">
      <c r="A27" s="12">
        <v>25</v>
      </c>
      <c r="B27" s="13" t="s">
        <v>60</v>
      </c>
      <c r="C27" s="14" t="s">
        <v>61</v>
      </c>
      <c r="D27" s="13" t="s">
        <v>62</v>
      </c>
      <c r="E27" s="15">
        <v>75.83</v>
      </c>
      <c r="F27" s="16">
        <v>1</v>
      </c>
      <c r="G27" s="12"/>
    </row>
    <row r="28" s="1" customFormat="1" ht="34" customHeight="1" spans="1:7">
      <c r="A28" s="12">
        <v>26</v>
      </c>
      <c r="B28" s="13" t="s">
        <v>60</v>
      </c>
      <c r="C28" s="14" t="s">
        <v>63</v>
      </c>
      <c r="D28" s="13" t="s">
        <v>64</v>
      </c>
      <c r="E28" s="15">
        <v>68.33</v>
      </c>
      <c r="F28" s="16">
        <v>2</v>
      </c>
      <c r="G28" s="12"/>
    </row>
    <row r="29" s="1" customFormat="1" ht="34" customHeight="1" spans="1:7">
      <c r="A29" s="12">
        <v>27</v>
      </c>
      <c r="B29" s="13" t="s">
        <v>65</v>
      </c>
      <c r="C29" s="14" t="s">
        <v>66</v>
      </c>
      <c r="D29" s="13" t="str">
        <f>"李淑子"</f>
        <v>李淑子</v>
      </c>
      <c r="E29" s="15">
        <v>80.67</v>
      </c>
      <c r="F29" s="16">
        <v>1</v>
      </c>
      <c r="G29" s="12"/>
    </row>
    <row r="30" s="1" customFormat="1" ht="34" customHeight="1" spans="1:7">
      <c r="A30" s="12">
        <v>28</v>
      </c>
      <c r="B30" s="13" t="s">
        <v>65</v>
      </c>
      <c r="C30" s="14" t="s">
        <v>67</v>
      </c>
      <c r="D30" s="13" t="str">
        <f>"许世君"</f>
        <v>许世君</v>
      </c>
      <c r="E30" s="15">
        <v>78.83</v>
      </c>
      <c r="F30" s="16">
        <v>2</v>
      </c>
      <c r="G30" s="12"/>
    </row>
    <row r="31" s="1" customFormat="1" ht="34" customHeight="1" spans="1:7">
      <c r="A31" s="12">
        <v>29</v>
      </c>
      <c r="B31" s="13" t="s">
        <v>65</v>
      </c>
      <c r="C31" s="14" t="s">
        <v>68</v>
      </c>
      <c r="D31" s="13" t="str">
        <f>"羊文霞"</f>
        <v>羊文霞</v>
      </c>
      <c r="E31" s="15">
        <v>73</v>
      </c>
      <c r="F31" s="16">
        <v>3</v>
      </c>
      <c r="G31" s="12"/>
    </row>
    <row r="32" s="1" customFormat="1" ht="34" customHeight="1" spans="1:7">
      <c r="A32" s="12">
        <v>30</v>
      </c>
      <c r="B32" s="13" t="s">
        <v>65</v>
      </c>
      <c r="C32" s="14" t="s">
        <v>69</v>
      </c>
      <c r="D32" s="13" t="str">
        <f>"郑萍萍"</f>
        <v>郑萍萍</v>
      </c>
      <c r="E32" s="15">
        <v>72.67</v>
      </c>
      <c r="F32" s="16">
        <v>4</v>
      </c>
      <c r="G32" s="12"/>
    </row>
    <row r="33" s="1" customFormat="1" ht="34" customHeight="1" spans="1:7">
      <c r="A33" s="12">
        <v>31</v>
      </c>
      <c r="B33" s="13" t="s">
        <v>65</v>
      </c>
      <c r="C33" s="14" t="s">
        <v>70</v>
      </c>
      <c r="D33" s="13" t="str">
        <f>"尹朝昕"</f>
        <v>尹朝昕</v>
      </c>
      <c r="E33" s="15">
        <v>69.5</v>
      </c>
      <c r="F33" s="16">
        <v>5</v>
      </c>
      <c r="G33" s="12"/>
    </row>
    <row r="34" s="1" customFormat="1" ht="34" customHeight="1" spans="1:7">
      <c r="A34" s="12">
        <v>32</v>
      </c>
      <c r="B34" s="13" t="s">
        <v>65</v>
      </c>
      <c r="C34" s="14" t="s">
        <v>71</v>
      </c>
      <c r="D34" s="13" t="str">
        <f>"李小荟"</f>
        <v>李小荟</v>
      </c>
      <c r="E34" s="15">
        <v>64.67</v>
      </c>
      <c r="F34" s="16">
        <v>6</v>
      </c>
      <c r="G34" s="12"/>
    </row>
    <row r="35" s="1" customFormat="1" ht="34" customHeight="1" spans="1:7">
      <c r="A35" s="12">
        <v>33</v>
      </c>
      <c r="B35" s="13" t="s">
        <v>65</v>
      </c>
      <c r="C35" s="14" t="s">
        <v>72</v>
      </c>
      <c r="D35" s="13" t="str">
        <f>"胡家志"</f>
        <v>胡家志</v>
      </c>
      <c r="E35" s="15">
        <v>63.33</v>
      </c>
      <c r="F35" s="16">
        <v>7</v>
      </c>
      <c r="G35" s="12"/>
    </row>
    <row r="36" s="1" customFormat="1" ht="34" customHeight="1" spans="1:7">
      <c r="A36" s="12">
        <v>34</v>
      </c>
      <c r="B36" s="13" t="s">
        <v>65</v>
      </c>
      <c r="C36" s="14" t="s">
        <v>73</v>
      </c>
      <c r="D36" s="13" t="str">
        <f>"杨洛贤"</f>
        <v>杨洛贤</v>
      </c>
      <c r="E36" s="15">
        <v>61.5</v>
      </c>
      <c r="F36" s="16">
        <v>8</v>
      </c>
      <c r="G36" s="12"/>
    </row>
    <row r="37" s="1" customFormat="1" ht="34" customHeight="1" spans="1:7">
      <c r="A37" s="12">
        <v>35</v>
      </c>
      <c r="B37" s="13" t="s">
        <v>74</v>
      </c>
      <c r="C37" s="14" t="s">
        <v>75</v>
      </c>
      <c r="D37" s="13" t="str">
        <f>"符瑛智"</f>
        <v>符瑛智</v>
      </c>
      <c r="E37" s="15">
        <v>77.67</v>
      </c>
      <c r="F37" s="16">
        <v>1</v>
      </c>
      <c r="G37" s="12"/>
    </row>
    <row r="38" s="1" customFormat="1" ht="34" customHeight="1" spans="1:7">
      <c r="A38" s="12">
        <v>36</v>
      </c>
      <c r="B38" s="13" t="s">
        <v>74</v>
      </c>
      <c r="C38" s="14" t="s">
        <v>76</v>
      </c>
      <c r="D38" s="13" t="str">
        <f>"陈玉娟"</f>
        <v>陈玉娟</v>
      </c>
      <c r="E38" s="15">
        <v>72</v>
      </c>
      <c r="F38" s="16">
        <v>2</v>
      </c>
      <c r="G38" s="12"/>
    </row>
    <row r="39" s="1" customFormat="1" ht="34" customHeight="1" spans="1:7">
      <c r="A39" s="12">
        <v>37</v>
      </c>
      <c r="B39" s="13" t="s">
        <v>74</v>
      </c>
      <c r="C39" s="14" t="s">
        <v>77</v>
      </c>
      <c r="D39" s="13" t="str">
        <f>"黄霞"</f>
        <v>黄霞</v>
      </c>
      <c r="E39" s="15">
        <v>63.33</v>
      </c>
      <c r="F39" s="16">
        <v>3</v>
      </c>
      <c r="G39" s="12"/>
    </row>
    <row r="40" s="1" customFormat="1" ht="34" customHeight="1" spans="1:7">
      <c r="A40" s="12">
        <v>38</v>
      </c>
      <c r="B40" s="13" t="s">
        <v>74</v>
      </c>
      <c r="C40" s="14" t="s">
        <v>78</v>
      </c>
      <c r="D40" s="13" t="str">
        <f>"陈石恩"</f>
        <v>陈石恩</v>
      </c>
      <c r="E40" s="15">
        <v>62.67</v>
      </c>
      <c r="F40" s="16">
        <v>4</v>
      </c>
      <c r="G40" s="12"/>
    </row>
    <row r="41" s="1" customFormat="1" ht="34" customHeight="1" spans="1:7">
      <c r="A41" s="12">
        <v>39</v>
      </c>
      <c r="B41" s="13" t="s">
        <v>74</v>
      </c>
      <c r="C41" s="14" t="s">
        <v>79</v>
      </c>
      <c r="D41" s="13" t="str">
        <f>"陈颖政"</f>
        <v>陈颖政</v>
      </c>
      <c r="E41" s="15">
        <v>61.33</v>
      </c>
      <c r="F41" s="16">
        <v>5</v>
      </c>
      <c r="G41" s="12"/>
    </row>
    <row r="42" s="1" customFormat="1" ht="34" customHeight="1" spans="1:7">
      <c r="A42" s="12">
        <v>40</v>
      </c>
      <c r="B42" s="13" t="s">
        <v>74</v>
      </c>
      <c r="C42" s="14" t="s">
        <v>80</v>
      </c>
      <c r="D42" s="13" t="str">
        <f>"陈侯进"</f>
        <v>陈侯进</v>
      </c>
      <c r="E42" s="15">
        <v>60.17</v>
      </c>
      <c r="F42" s="16">
        <v>6</v>
      </c>
      <c r="G42" s="12"/>
    </row>
    <row r="43" s="1" customFormat="1" ht="34" customHeight="1" spans="1:7">
      <c r="A43" s="12">
        <v>41</v>
      </c>
      <c r="B43" s="13" t="s">
        <v>81</v>
      </c>
      <c r="C43" s="14" t="s">
        <v>82</v>
      </c>
      <c r="D43" s="13" t="str">
        <f>"符丽娟"</f>
        <v>符丽娟</v>
      </c>
      <c r="E43" s="15">
        <v>79.33</v>
      </c>
      <c r="F43" s="16">
        <v>1</v>
      </c>
      <c r="G43" s="12"/>
    </row>
    <row r="44" s="1" customFormat="1" ht="34" customHeight="1" spans="1:7">
      <c r="A44" s="12">
        <v>42</v>
      </c>
      <c r="B44" s="13" t="s">
        <v>81</v>
      </c>
      <c r="C44" s="14" t="s">
        <v>83</v>
      </c>
      <c r="D44" s="13" t="str">
        <f>"赵菁璇"</f>
        <v>赵菁璇</v>
      </c>
      <c r="E44" s="15">
        <v>77.33</v>
      </c>
      <c r="F44" s="16">
        <v>2</v>
      </c>
      <c r="G44" s="12"/>
    </row>
    <row r="45" s="1" customFormat="1" ht="34" customHeight="1" spans="1:7">
      <c r="A45" s="12">
        <v>43</v>
      </c>
      <c r="B45" s="13" t="s">
        <v>81</v>
      </c>
      <c r="C45" s="14" t="s">
        <v>84</v>
      </c>
      <c r="D45" s="13" t="str">
        <f>"韦春婷"</f>
        <v>韦春婷</v>
      </c>
      <c r="E45" s="15">
        <v>72</v>
      </c>
      <c r="F45" s="16">
        <v>3</v>
      </c>
      <c r="G45" s="12"/>
    </row>
    <row r="46" s="1" customFormat="1" ht="34" customHeight="1" spans="1:7">
      <c r="A46" s="12">
        <v>44</v>
      </c>
      <c r="B46" s="13" t="s">
        <v>81</v>
      </c>
      <c r="C46" s="14" t="s">
        <v>85</v>
      </c>
      <c r="D46" s="13" t="str">
        <f>"符华丰"</f>
        <v>符华丰</v>
      </c>
      <c r="E46" s="15">
        <v>67.33</v>
      </c>
      <c r="F46" s="16">
        <v>4</v>
      </c>
      <c r="G46" s="12"/>
    </row>
    <row r="47" s="1" customFormat="1" ht="34" customHeight="1" spans="1:7">
      <c r="A47" s="12">
        <v>45</v>
      </c>
      <c r="B47" s="13" t="s">
        <v>81</v>
      </c>
      <c r="C47" s="14" t="s">
        <v>86</v>
      </c>
      <c r="D47" s="13" t="str">
        <f>"周唐著"</f>
        <v>周唐著</v>
      </c>
      <c r="E47" s="15">
        <v>66</v>
      </c>
      <c r="F47" s="16">
        <v>5</v>
      </c>
      <c r="G47" s="12"/>
    </row>
    <row r="48" s="1" customFormat="1" ht="34" customHeight="1" spans="1:7">
      <c r="A48" s="12">
        <v>46</v>
      </c>
      <c r="B48" s="13" t="s">
        <v>81</v>
      </c>
      <c r="C48" s="14" t="s">
        <v>87</v>
      </c>
      <c r="D48" s="13" t="str">
        <f>"黎昀"</f>
        <v>黎昀</v>
      </c>
      <c r="E48" s="15">
        <v>65.67</v>
      </c>
      <c r="F48" s="16">
        <v>6</v>
      </c>
      <c r="G48" s="12"/>
    </row>
    <row r="49" s="1" customFormat="1" ht="34" customHeight="1" spans="1:7">
      <c r="A49" s="12">
        <v>47</v>
      </c>
      <c r="B49" s="13" t="s">
        <v>81</v>
      </c>
      <c r="C49" s="14" t="s">
        <v>88</v>
      </c>
      <c r="D49" s="13" t="str">
        <f>"朱媛媛"</f>
        <v>朱媛媛</v>
      </c>
      <c r="E49" s="15">
        <v>64.67</v>
      </c>
      <c r="F49" s="16">
        <v>7</v>
      </c>
      <c r="G49" s="12"/>
    </row>
    <row r="50" s="1" customFormat="1" ht="34" customHeight="1" spans="1:7">
      <c r="A50" s="12">
        <v>48</v>
      </c>
      <c r="B50" s="13" t="s">
        <v>81</v>
      </c>
      <c r="C50" s="14" t="s">
        <v>89</v>
      </c>
      <c r="D50" s="13" t="str">
        <f>"孙尚举"</f>
        <v>孙尚举</v>
      </c>
      <c r="E50" s="15">
        <v>63</v>
      </c>
      <c r="F50" s="16">
        <v>8</v>
      </c>
      <c r="G50" s="12"/>
    </row>
    <row r="51" ht="34" customHeight="1" spans="1:7">
      <c r="A51" s="12">
        <v>49</v>
      </c>
      <c r="B51" s="13" t="s">
        <v>90</v>
      </c>
      <c r="C51" s="14" t="s">
        <v>91</v>
      </c>
      <c r="D51" s="13" t="str">
        <f>"李秋英"</f>
        <v>李秋英</v>
      </c>
      <c r="E51" s="15">
        <v>76.5</v>
      </c>
      <c r="F51" s="16">
        <v>1</v>
      </c>
      <c r="G51" s="12"/>
    </row>
    <row r="52" ht="34" customHeight="1" spans="1:7">
      <c r="A52" s="12">
        <v>50</v>
      </c>
      <c r="B52" s="13" t="s">
        <v>90</v>
      </c>
      <c r="C52" s="14" t="s">
        <v>92</v>
      </c>
      <c r="D52" s="13" t="str">
        <f>"李顺娟"</f>
        <v>李顺娟</v>
      </c>
      <c r="E52" s="15">
        <v>74.33</v>
      </c>
      <c r="F52" s="16">
        <v>2</v>
      </c>
      <c r="G52" s="12"/>
    </row>
    <row r="53" ht="34" customHeight="1" spans="1:7">
      <c r="A53" s="12">
        <v>51</v>
      </c>
      <c r="B53" s="13" t="s">
        <v>90</v>
      </c>
      <c r="C53" s="14" t="s">
        <v>93</v>
      </c>
      <c r="D53" s="13" t="str">
        <f>"赵国翠"</f>
        <v>赵国翠</v>
      </c>
      <c r="E53" s="15">
        <v>73.67</v>
      </c>
      <c r="F53" s="16">
        <v>3</v>
      </c>
      <c r="G53" s="12"/>
    </row>
    <row r="54" ht="34" customHeight="1" spans="1:7">
      <c r="A54" s="12">
        <v>52</v>
      </c>
      <c r="B54" s="13" t="s">
        <v>90</v>
      </c>
      <c r="C54" s="14" t="s">
        <v>94</v>
      </c>
      <c r="D54" s="13" t="str">
        <f>"林壮翠"</f>
        <v>林壮翠</v>
      </c>
      <c r="E54" s="15">
        <v>73.33</v>
      </c>
      <c r="F54" s="16">
        <v>4</v>
      </c>
      <c r="G54" s="12"/>
    </row>
    <row r="55" ht="34" customHeight="1" spans="1:7">
      <c r="A55" s="12">
        <v>53</v>
      </c>
      <c r="B55" s="13" t="s">
        <v>90</v>
      </c>
      <c r="C55" s="14" t="s">
        <v>95</v>
      </c>
      <c r="D55" s="13" t="str">
        <f>"杨婧"</f>
        <v>杨婧</v>
      </c>
      <c r="E55" s="15">
        <v>72.67</v>
      </c>
      <c r="F55" s="16">
        <v>5</v>
      </c>
      <c r="G55" s="12"/>
    </row>
    <row r="56" ht="34" customHeight="1" spans="1:7">
      <c r="A56" s="12">
        <v>54</v>
      </c>
      <c r="B56" s="13" t="s">
        <v>90</v>
      </c>
      <c r="C56" s="14" t="s">
        <v>96</v>
      </c>
      <c r="D56" s="13" t="str">
        <f>"王小霞"</f>
        <v>王小霞</v>
      </c>
      <c r="E56" s="15">
        <v>71</v>
      </c>
      <c r="F56" s="16">
        <v>6</v>
      </c>
      <c r="G56" s="12"/>
    </row>
    <row r="57" ht="34" customHeight="1" spans="1:7">
      <c r="A57" s="12">
        <v>55</v>
      </c>
      <c r="B57" s="13" t="s">
        <v>90</v>
      </c>
      <c r="C57" s="14" t="s">
        <v>97</v>
      </c>
      <c r="D57" s="13" t="str">
        <f>"常飞"</f>
        <v>常飞</v>
      </c>
      <c r="E57" s="15">
        <v>70.67</v>
      </c>
      <c r="F57" s="16">
        <v>7</v>
      </c>
      <c r="G57" s="12"/>
    </row>
    <row r="58" ht="34" customHeight="1" spans="1:7">
      <c r="A58" s="12">
        <v>56</v>
      </c>
      <c r="B58" s="13" t="s">
        <v>90</v>
      </c>
      <c r="C58" s="14" t="s">
        <v>98</v>
      </c>
      <c r="D58" s="13" t="str">
        <f>"苏基华"</f>
        <v>苏基华</v>
      </c>
      <c r="E58" s="15">
        <v>70.17</v>
      </c>
      <c r="F58" s="16">
        <v>8</v>
      </c>
      <c r="G58" s="12"/>
    </row>
    <row r="59" ht="34" customHeight="1" spans="1:7">
      <c r="A59" s="12">
        <v>57</v>
      </c>
      <c r="B59" s="13" t="s">
        <v>90</v>
      </c>
      <c r="C59" s="14" t="s">
        <v>99</v>
      </c>
      <c r="D59" s="13" t="str">
        <f>"林姑"</f>
        <v>林姑</v>
      </c>
      <c r="E59" s="15">
        <v>68.5</v>
      </c>
      <c r="F59" s="16">
        <v>9</v>
      </c>
      <c r="G59" s="12"/>
    </row>
    <row r="60" ht="34" customHeight="1" spans="1:7">
      <c r="A60" s="12">
        <v>58</v>
      </c>
      <c r="B60" s="13" t="s">
        <v>90</v>
      </c>
      <c r="C60" s="14" t="s">
        <v>100</v>
      </c>
      <c r="D60" s="13" t="str">
        <f>"王玲"</f>
        <v>王玲</v>
      </c>
      <c r="E60" s="15">
        <v>68</v>
      </c>
      <c r="F60" s="16">
        <v>10</v>
      </c>
      <c r="G60" s="12"/>
    </row>
    <row r="61" ht="34" customHeight="1" spans="1:7">
      <c r="A61" s="12">
        <v>59</v>
      </c>
      <c r="B61" s="13" t="s">
        <v>90</v>
      </c>
      <c r="C61" s="14" t="s">
        <v>101</v>
      </c>
      <c r="D61" s="13" t="str">
        <f>"邓坤芳"</f>
        <v>邓坤芳</v>
      </c>
      <c r="E61" s="15">
        <v>67.33</v>
      </c>
      <c r="F61" s="16">
        <v>11</v>
      </c>
      <c r="G61" s="12"/>
    </row>
    <row r="62" ht="34" customHeight="1" spans="1:7">
      <c r="A62" s="12">
        <v>60</v>
      </c>
      <c r="B62" s="13" t="s">
        <v>90</v>
      </c>
      <c r="C62" s="14" t="s">
        <v>102</v>
      </c>
      <c r="D62" s="13" t="str">
        <f>"吴玉业"</f>
        <v>吴玉业</v>
      </c>
      <c r="E62" s="15">
        <v>67.33</v>
      </c>
      <c r="F62" s="16">
        <v>11</v>
      </c>
      <c r="G62" s="12"/>
    </row>
    <row r="63" ht="34" customHeight="1" spans="1:7">
      <c r="A63" s="12">
        <v>61</v>
      </c>
      <c r="B63" s="13" t="s">
        <v>90</v>
      </c>
      <c r="C63" s="14" t="s">
        <v>103</v>
      </c>
      <c r="D63" s="13" t="str">
        <f>"羊春月"</f>
        <v>羊春月</v>
      </c>
      <c r="E63" s="15">
        <v>67</v>
      </c>
      <c r="F63" s="16">
        <v>13</v>
      </c>
      <c r="G63" s="12"/>
    </row>
    <row r="64" ht="34" customHeight="1" spans="1:7">
      <c r="A64" s="12">
        <v>62</v>
      </c>
      <c r="B64" s="13" t="s">
        <v>90</v>
      </c>
      <c r="C64" s="14" t="s">
        <v>104</v>
      </c>
      <c r="D64" s="13" t="str">
        <f>"王小蔓"</f>
        <v>王小蔓</v>
      </c>
      <c r="E64" s="15">
        <v>67</v>
      </c>
      <c r="F64" s="16">
        <v>13</v>
      </c>
      <c r="G64" s="12"/>
    </row>
    <row r="65" ht="34" customHeight="1" spans="1:7">
      <c r="A65" s="12">
        <v>63</v>
      </c>
      <c r="B65" s="13" t="s">
        <v>90</v>
      </c>
      <c r="C65" s="14" t="s">
        <v>105</v>
      </c>
      <c r="D65" s="13" t="str">
        <f>"黎丽菲"</f>
        <v>黎丽菲</v>
      </c>
      <c r="E65" s="15">
        <v>65.33</v>
      </c>
      <c r="F65" s="16">
        <v>15</v>
      </c>
      <c r="G65" s="12"/>
    </row>
    <row r="66" ht="34" customHeight="1" spans="1:7">
      <c r="A66" s="12">
        <v>64</v>
      </c>
      <c r="B66" s="13" t="s">
        <v>90</v>
      </c>
      <c r="C66" s="14" t="s">
        <v>106</v>
      </c>
      <c r="D66" s="13" t="str">
        <f>"刘婷玉"</f>
        <v>刘婷玉</v>
      </c>
      <c r="E66" s="15">
        <v>65.17</v>
      </c>
      <c r="F66" s="16">
        <v>16</v>
      </c>
      <c r="G66" s="12"/>
    </row>
    <row r="67" ht="34" customHeight="1" spans="1:7">
      <c r="A67" s="12">
        <v>65</v>
      </c>
      <c r="B67" s="13" t="s">
        <v>90</v>
      </c>
      <c r="C67" s="14" t="s">
        <v>107</v>
      </c>
      <c r="D67" s="13" t="str">
        <f>"郭确"</f>
        <v>郭确</v>
      </c>
      <c r="E67" s="15">
        <v>65</v>
      </c>
      <c r="F67" s="16">
        <v>17</v>
      </c>
      <c r="G67" s="12"/>
    </row>
    <row r="68" ht="34" customHeight="1" spans="1:7">
      <c r="A68" s="12">
        <v>66</v>
      </c>
      <c r="B68" s="13" t="s">
        <v>90</v>
      </c>
      <c r="C68" s="14" t="s">
        <v>108</v>
      </c>
      <c r="D68" s="13" t="str">
        <f>"符定姣"</f>
        <v>符定姣</v>
      </c>
      <c r="E68" s="15">
        <v>60.33</v>
      </c>
      <c r="F68" s="16">
        <v>18</v>
      </c>
      <c r="G68" s="12"/>
    </row>
    <row r="69" ht="34" customHeight="1" spans="1:7">
      <c r="A69" s="12">
        <v>67</v>
      </c>
      <c r="B69" s="13" t="s">
        <v>90</v>
      </c>
      <c r="C69" s="14" t="s">
        <v>109</v>
      </c>
      <c r="D69" s="13" t="str">
        <f>"王道发"</f>
        <v>王道发</v>
      </c>
      <c r="E69" s="15">
        <v>0</v>
      </c>
      <c r="F69" s="16"/>
      <c r="G69" s="12" t="s">
        <v>57</v>
      </c>
    </row>
    <row r="70" ht="34" customHeight="1" spans="1:7">
      <c r="A70" s="12">
        <v>68</v>
      </c>
      <c r="B70" s="13" t="s">
        <v>90</v>
      </c>
      <c r="C70" s="14" t="s">
        <v>110</v>
      </c>
      <c r="D70" s="13" t="str">
        <f>"王德俊"</f>
        <v>王德俊</v>
      </c>
      <c r="E70" s="15">
        <v>0</v>
      </c>
      <c r="F70" s="16"/>
      <c r="G70" s="12" t="s">
        <v>57</v>
      </c>
    </row>
    <row r="71" ht="34" customHeight="1" spans="1:7">
      <c r="A71" s="12">
        <v>69</v>
      </c>
      <c r="B71" s="13" t="s">
        <v>90</v>
      </c>
      <c r="C71" s="14" t="s">
        <v>111</v>
      </c>
      <c r="D71" s="13" t="str">
        <f>"李叶统"</f>
        <v>李叶统</v>
      </c>
      <c r="E71" s="15">
        <v>0</v>
      </c>
      <c r="F71" s="19"/>
      <c r="G71" s="12" t="s">
        <v>57</v>
      </c>
    </row>
  </sheetData>
  <mergeCells count="1">
    <mergeCell ref="A1:G1"/>
  </mergeCells>
  <conditionalFormatting sqref="C3">
    <cfRule type="duplicateValues" dxfId="0" priority="25"/>
  </conditionalFormatting>
  <conditionalFormatting sqref="C4">
    <cfRule type="duplicateValues" dxfId="0" priority="24"/>
  </conditionalFormatting>
  <conditionalFormatting sqref="C5">
    <cfRule type="duplicateValues" dxfId="0" priority="23"/>
  </conditionalFormatting>
  <conditionalFormatting sqref="C6">
    <cfRule type="duplicateValues" dxfId="0" priority="22"/>
  </conditionalFormatting>
  <conditionalFormatting sqref="C7">
    <cfRule type="duplicateValues" dxfId="0" priority="21"/>
  </conditionalFormatting>
  <conditionalFormatting sqref="C8">
    <cfRule type="duplicateValues" dxfId="0" priority="20"/>
  </conditionalFormatting>
  <conditionalFormatting sqref="C9">
    <cfRule type="duplicateValues" dxfId="0" priority="19"/>
  </conditionalFormatting>
  <conditionalFormatting sqref="C10">
    <cfRule type="duplicateValues" dxfId="0" priority="18"/>
  </conditionalFormatting>
  <conditionalFormatting sqref="C11">
    <cfRule type="duplicateValues" dxfId="0" priority="17"/>
  </conditionalFormatting>
  <conditionalFormatting sqref="C12">
    <cfRule type="duplicateValues" dxfId="0" priority="16"/>
  </conditionalFormatting>
  <conditionalFormatting sqref="C13">
    <cfRule type="duplicateValues" dxfId="0" priority="15"/>
  </conditionalFormatting>
  <conditionalFormatting sqref="C14">
    <cfRule type="duplicateValues" dxfId="0" priority="14"/>
  </conditionalFormatting>
  <conditionalFormatting sqref="C15">
    <cfRule type="duplicateValues" dxfId="0" priority="13"/>
  </conditionalFormatting>
  <conditionalFormatting sqref="C16">
    <cfRule type="duplicateValues" dxfId="0" priority="12"/>
  </conditionalFormatting>
  <conditionalFormatting sqref="C17">
    <cfRule type="duplicateValues" dxfId="0" priority="11"/>
  </conditionalFormatting>
  <conditionalFormatting sqref="C18">
    <cfRule type="duplicateValues" dxfId="0" priority="10"/>
  </conditionalFormatting>
  <conditionalFormatting sqref="C19">
    <cfRule type="duplicateValues" dxfId="0" priority="9"/>
  </conditionalFormatting>
  <conditionalFormatting sqref="C33">
    <cfRule type="duplicateValues" dxfId="0" priority="6"/>
  </conditionalFormatting>
  <conditionalFormatting sqref="C34">
    <cfRule type="duplicateValues" dxfId="0" priority="5"/>
  </conditionalFormatting>
  <conditionalFormatting sqref="C35">
    <cfRule type="duplicateValues" dxfId="0" priority="4"/>
  </conditionalFormatting>
  <conditionalFormatting sqref="C36">
    <cfRule type="duplicateValues" dxfId="0" priority="3"/>
  </conditionalFormatting>
  <conditionalFormatting sqref="C51:C71">
    <cfRule type="duplicateValues" dxfId="0" priority="26"/>
  </conditionalFormatting>
  <conditionalFormatting sqref="C20:C23 C24 C25 C26 C27:C28">
    <cfRule type="duplicateValues" dxfId="0" priority="8"/>
  </conditionalFormatting>
  <conditionalFormatting sqref="C29:C30 C31 C32">
    <cfRule type="duplicateValues" dxfId="0" priority="7"/>
  </conditionalFormatting>
  <conditionalFormatting sqref="C37:C42 C43:C44 C45:C46 C47">
    <cfRule type="duplicateValues" dxfId="0" priority="2"/>
  </conditionalFormatting>
  <conditionalFormatting sqref="C48:C49 C50">
    <cfRule type="duplicateValues" dxfId="0" priority="1"/>
  </conditionalFormatting>
  <printOptions horizontalCentered="1"/>
  <pageMargins left="0.0388888888888889" right="0.0388888888888889" top="0.275" bottom="0.196527777777778" header="0.196527777777778" footer="0.0784722222222222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-Zhu</cp:lastModifiedBy>
  <dcterms:created xsi:type="dcterms:W3CDTF">2025-07-07T06:17:00Z</dcterms:created>
  <dcterms:modified xsi:type="dcterms:W3CDTF">2025-07-14T07:27:09Z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D23F5F9A7E04445AA6DEF535EAB3720F_13</vt:lpwstr>
  </property>
  <property fmtid="{D5CDD505-2E9C-101B-9397-08002B2CF9AE}" pid="3" name="KSOProductBuildVer">
    <vt:lpwstr>2052-12.1.0.21915</vt:lpwstr>
  </property>
</Properties>
</file>