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核对" sheetId="2" r:id="rId1"/>
  </sheets>
  <definedNames>
    <definedName name="_xlnm._FilterDatabase" localSheetId="0" hidden="1">核对!$A$5:$Z$18</definedName>
    <definedName name="_xlnm.Print_Area" localSheetId="0">核对!$A$1:$Z$18</definedName>
  </definedNames>
  <calcPr calcId="144525"/>
</workbook>
</file>

<file path=xl/comments1.xml><?xml version="1.0" encoding="utf-8"?>
<comments xmlns="http://schemas.openxmlformats.org/spreadsheetml/2006/main">
  <authors>
    <author>.</author>
  </authors>
  <commentList>
    <comment ref="I4" authorId="0">
      <text>
        <r>
          <rPr>
            <sz val="9"/>
            <rFont val="宋体"/>
            <charset val="134"/>
          </rPr>
          <t>如：
海南海口
广东深圳
县内</t>
        </r>
      </text>
    </comment>
    <comment ref="O4" authorId="0">
      <text>
        <r>
          <rPr>
            <sz val="9"/>
            <rFont val="宋体"/>
            <charset val="134"/>
          </rPr>
          <t>金额为自动生成项</t>
        </r>
      </text>
    </comment>
    <comment ref="M5" authorId="0">
      <text>
        <r>
          <rPr>
            <b/>
            <sz val="9"/>
            <rFont val="宋体"/>
            <charset val="134"/>
          </rPr>
          <t>.:</t>
        </r>
        <r>
          <rPr>
            <sz val="9"/>
            <rFont val="宋体"/>
            <charset val="134"/>
          </rPr>
          <t xml:space="preserve">
日期格式必须是：
yyyymm。例如201910。
或者灵活就业累计201903/05/07</t>
        </r>
      </text>
    </comment>
  </commentList>
</comments>
</file>

<file path=xl/sharedStrings.xml><?xml version="1.0" encoding="utf-8"?>
<sst xmlns="http://schemas.openxmlformats.org/spreadsheetml/2006/main" count="214" uniqueCount="139">
  <si>
    <t>附件1：</t>
  </si>
  <si>
    <t>【9-3批】白沙县就业帮扶对象外出务工奖补和一次性交通补贴发放花名册(元门、细水、七坊)</t>
  </si>
  <si>
    <t>乡（镇）：</t>
  </si>
  <si>
    <t>序号</t>
  </si>
  <si>
    <t>户类型</t>
  </si>
  <si>
    <t>申请人</t>
  </si>
  <si>
    <t>身份证号</t>
  </si>
  <si>
    <t>性别</t>
  </si>
  <si>
    <t>电话</t>
  </si>
  <si>
    <t>务工类型</t>
  </si>
  <si>
    <t>单位名称/就业描述</t>
  </si>
  <si>
    <t>具体务工地</t>
  </si>
  <si>
    <t>是否跨省</t>
  </si>
  <si>
    <t>交通补贴年度</t>
  </si>
  <si>
    <t>补贴月数</t>
  </si>
  <si>
    <t>就业时间</t>
  </si>
  <si>
    <t>申请务工奖励金额</t>
  </si>
  <si>
    <t>社保卡账号</t>
  </si>
  <si>
    <t>账户名</t>
  </si>
  <si>
    <t>乡镇</t>
  </si>
  <si>
    <t>行政村</t>
  </si>
  <si>
    <t>帮扶联系
单位</t>
  </si>
  <si>
    <t>帮扶联系人</t>
  </si>
  <si>
    <t>帮扶联系人电话</t>
  </si>
  <si>
    <t>备注</t>
  </si>
  <si>
    <t>起</t>
  </si>
  <si>
    <t>止</t>
  </si>
  <si>
    <t>单位就业</t>
  </si>
  <si>
    <t>灵活就业</t>
  </si>
  <si>
    <t>交通补助</t>
  </si>
  <si>
    <t>合计</t>
  </si>
  <si>
    <t>相对稳定脱贫户</t>
  </si>
  <si>
    <t>李漫青</t>
  </si>
  <si>
    <t>460030********0966</t>
  </si>
  <si>
    <t>女</t>
  </si>
  <si>
    <t>137****5084</t>
  </si>
  <si>
    <t>广州市南沙区大岗镇</t>
  </si>
  <si>
    <t>是</t>
  </si>
  <si>
    <t>621458*********0044</t>
  </si>
  <si>
    <t>元门乡</t>
  </si>
  <si>
    <t>翁村</t>
  </si>
  <si>
    <t>陈起杰</t>
  </si>
  <si>
    <t>县交通局</t>
  </si>
  <si>
    <t>199****1210</t>
  </si>
  <si>
    <t>王家禄</t>
  </si>
  <si>
    <t>460030********0914</t>
  </si>
  <si>
    <t>139****8640</t>
  </si>
  <si>
    <t>地质勘察</t>
  </si>
  <si>
    <t>海口市琼山区凤翔路5号</t>
  </si>
  <si>
    <t>否</t>
  </si>
  <si>
    <t>621458*********4421</t>
  </si>
  <si>
    <t>符晓艺</t>
  </si>
  <si>
    <t>166****8289</t>
  </si>
  <si>
    <t>王若武</t>
  </si>
  <si>
    <t>460030********0911</t>
  </si>
  <si>
    <t>198****6860</t>
  </si>
  <si>
    <t>安保工作</t>
  </si>
  <si>
    <t>海口市美兰区海甸岛</t>
  </si>
  <si>
    <t>621458*********6541</t>
  </si>
  <si>
    <t>稳定脱贫户</t>
  </si>
  <si>
    <t>王国光</t>
  </si>
  <si>
    <t>460030********0910</t>
  </si>
  <si>
    <t>男</t>
  </si>
  <si>
    <t>182****6860</t>
  </si>
  <si>
    <t>泥水工</t>
  </si>
  <si>
    <t>海口市秀英区</t>
  </si>
  <si>
    <t>202101/03</t>
  </si>
  <si>
    <t>202105/06/07/08/09/10/11/12</t>
  </si>
  <si>
    <t>621458*********9538</t>
  </si>
  <si>
    <t>乡司法所</t>
  </si>
  <si>
    <t>曾造政</t>
  </si>
  <si>
    <t>139****6113</t>
  </si>
  <si>
    <t>王国庚</t>
  </si>
  <si>
    <t>469025********0917</t>
  </si>
  <si>
    <t>175****6269</t>
  </si>
  <si>
    <t>海口龙华三味轩餐厅店</t>
  </si>
  <si>
    <t>海口市龙华区城南路城西镇丁村1057号</t>
  </si>
  <si>
    <t>621458*********6409</t>
  </si>
  <si>
    <t>新兴村</t>
  </si>
  <si>
    <t>县政务中心</t>
  </si>
  <si>
    <t>王勇</t>
  </si>
  <si>
    <t>189****7780</t>
  </si>
  <si>
    <t>韦亚霞</t>
  </si>
  <si>
    <t>460030********3020</t>
  </si>
  <si>
    <t>136****4885</t>
  </si>
  <si>
    <t>白沙五里路茶叶专业合作社</t>
  </si>
  <si>
    <t>县内</t>
  </si>
  <si>
    <t/>
  </si>
  <si>
    <t>621458*********2847</t>
  </si>
  <si>
    <t>王召泽</t>
  </si>
  <si>
    <t>460030********0916</t>
  </si>
  <si>
    <t>188****8859</t>
  </si>
  <si>
    <t>海南瑞鸿坤泰建筑工程有限公司</t>
  </si>
  <si>
    <t>海南省三亚市天涯去新风桥创业大厦B座602房</t>
  </si>
  <si>
    <t>621458*********9777</t>
  </si>
  <si>
    <t>王斯乐</t>
  </si>
  <si>
    <t>460030********0915</t>
  </si>
  <si>
    <t>188****2481</t>
  </si>
  <si>
    <t>茶园采茶</t>
  </si>
  <si>
    <t>白沙五里路</t>
  </si>
  <si>
    <t>621458*********8384</t>
  </si>
  <si>
    <t>元门</t>
  </si>
  <si>
    <t>乡政府</t>
  </si>
  <si>
    <t>王祝娴</t>
  </si>
  <si>
    <t>152****6818</t>
  </si>
  <si>
    <t>符海夏</t>
  </si>
  <si>
    <t>460030********0924</t>
  </si>
  <si>
    <t>183****2157</t>
  </si>
  <si>
    <t>糕点师</t>
  </si>
  <si>
    <t>三亚市吉阳区干沟糖二路</t>
  </si>
  <si>
    <t>621458*********2932</t>
  </si>
  <si>
    <t>信访局</t>
  </si>
  <si>
    <t>邱艳萍</t>
  </si>
  <si>
    <t>138****5575</t>
  </si>
  <si>
    <t>符壮有</t>
  </si>
  <si>
    <t>460030********3317</t>
  </si>
  <si>
    <t>139****8766</t>
  </si>
  <si>
    <t>建筑工</t>
  </si>
  <si>
    <t>海南省白沙县七坊镇</t>
  </si>
  <si>
    <t>202111</t>
  </si>
  <si>
    <t>621458*********0642</t>
  </si>
  <si>
    <t>七坊镇</t>
  </si>
  <si>
    <t>可好村委会</t>
  </si>
  <si>
    <t>白沙县公共资源交易服务中心</t>
  </si>
  <si>
    <t>陈海辉</t>
  </si>
  <si>
    <t>131****8536</t>
  </si>
  <si>
    <t>地址务工类型一致，补2月</t>
  </si>
  <si>
    <t>李金</t>
  </si>
  <si>
    <t>460030********1227</t>
  </si>
  <si>
    <t>188****3126</t>
  </si>
  <si>
    <t>白沙玉禾田环境工程有限公司</t>
  </si>
  <si>
    <t>细水乡</t>
  </si>
  <si>
    <t>621458*********1216</t>
  </si>
  <si>
    <t>合口</t>
  </si>
  <si>
    <t>吴周</t>
  </si>
  <si>
    <t>供电局</t>
  </si>
  <si>
    <t>139****4077</t>
  </si>
  <si>
    <t>合计：</t>
  </si>
  <si>
    <t xml:space="preserve">负责人：                填报人：                    制表日期：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</si>
</sst>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22" borderId="11" applyNumberFormat="0" applyAlignment="0" applyProtection="0">
      <alignment vertical="center"/>
    </xf>
    <xf numFmtId="0" fontId="25" fillId="22" borderId="7" applyNumberFormat="0" applyAlignment="0" applyProtection="0">
      <alignment vertical="center"/>
    </xf>
    <xf numFmtId="0" fontId="28" fillId="23" borderId="13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" xfId="0" applyFont="1" applyBorder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49" fontId="0" fillId="0" borderId="6" xfId="0" applyNumberFormat="1" applyBorder="1">
      <alignment vertical="center"/>
    </xf>
    <xf numFmtId="49" fontId="0" fillId="0" borderId="4" xfId="0" applyNumberFormat="1" applyBorder="1">
      <alignment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"/>
  <sheetViews>
    <sheetView tabSelected="1" view="pageBreakPreview" zoomScaleNormal="100" workbookViewId="0">
      <selection activeCell="A18" sqref="A18:J18"/>
    </sheetView>
  </sheetViews>
  <sheetFormatPr defaultColWidth="9" defaultRowHeight="13.5"/>
  <cols>
    <col min="1" max="1" width="5.375" customWidth="1"/>
    <col min="2" max="2" width="6.25" customWidth="1"/>
    <col min="3" max="3" width="8.5" customWidth="1"/>
    <col min="4" max="4" width="15.75" customWidth="1"/>
    <col min="5" max="5" width="6.125" customWidth="1"/>
    <col min="6" max="6" width="13" style="5" customWidth="1"/>
    <col min="8" max="8" width="18.375" customWidth="1"/>
    <col min="9" max="9" width="12.125" customWidth="1"/>
    <col min="10" max="10" width="5.375" customWidth="1"/>
    <col min="11" max="11" width="6" customWidth="1"/>
    <col min="12" max="12" width="5.375" customWidth="1"/>
    <col min="15" max="17" width="7" customWidth="1"/>
    <col min="19" max="19" width="19.625" customWidth="1"/>
    <col min="20" max="20" width="10.875" customWidth="1"/>
    <col min="21" max="21" width="10.875" style="5" customWidth="1"/>
    <col min="22" max="22" width="10.375" customWidth="1"/>
    <col min="23" max="23" width="11.75" customWidth="1"/>
    <col min="24" max="24" width="10.625" customWidth="1"/>
    <col min="25" max="25" width="13.75" style="5" customWidth="1"/>
    <col min="26" max="26" width="6.25" customWidth="1"/>
  </cols>
  <sheetData>
    <row r="1" spans="1:26">
      <c r="A1" s="6" t="s">
        <v>0</v>
      </c>
      <c r="B1" s="6"/>
      <c r="C1" s="6"/>
      <c r="D1" s="7"/>
      <c r="E1" s="7"/>
      <c r="F1" s="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8"/>
      <c r="V1" s="7"/>
      <c r="W1" s="7"/>
      <c r="X1" s="7"/>
      <c r="Y1" s="8"/>
      <c r="Z1" s="7"/>
    </row>
    <row r="2" s="1" customFormat="1" ht="36" customHeight="1" spans="1:26">
      <c r="A2" s="9" t="s">
        <v>1</v>
      </c>
      <c r="B2" s="9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45"/>
      <c r="R2" s="10"/>
      <c r="S2" s="45"/>
      <c r="T2" s="45"/>
      <c r="U2" s="46"/>
      <c r="V2" s="10"/>
      <c r="W2" s="10"/>
      <c r="X2" s="10"/>
      <c r="Y2" s="10"/>
      <c r="Z2" s="55"/>
    </row>
    <row r="3" s="1" customFormat="1" ht="14.25" spans="1:26">
      <c r="A3" s="11" t="s">
        <v>2</v>
      </c>
      <c r="B3" s="11"/>
      <c r="C3" s="11"/>
      <c r="D3" s="12"/>
      <c r="E3" s="12"/>
      <c r="F3" s="13"/>
      <c r="G3" s="12"/>
      <c r="H3" s="12"/>
      <c r="I3" s="32"/>
      <c r="J3" s="32"/>
      <c r="K3" s="32"/>
      <c r="L3" s="32"/>
      <c r="M3" s="33"/>
      <c r="N3" s="33"/>
      <c r="O3" s="33"/>
      <c r="P3" s="33"/>
      <c r="Q3" s="47"/>
      <c r="R3" s="48"/>
      <c r="S3" s="49"/>
      <c r="T3" s="49"/>
      <c r="U3" s="50"/>
      <c r="V3" s="50"/>
      <c r="W3" s="48"/>
      <c r="X3" s="48"/>
      <c r="Y3" s="48"/>
      <c r="Z3" s="55"/>
    </row>
    <row r="4" s="2" customFormat="1" ht="21" customHeight="1" spans="1:26">
      <c r="A4" s="14" t="s">
        <v>3</v>
      </c>
      <c r="B4" s="15" t="s">
        <v>4</v>
      </c>
      <c r="C4" s="16" t="s">
        <v>5</v>
      </c>
      <c r="D4" s="16" t="s">
        <v>6</v>
      </c>
      <c r="E4" s="14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34" t="s">
        <v>14</v>
      </c>
      <c r="M4" s="16" t="s">
        <v>15</v>
      </c>
      <c r="N4" s="16"/>
      <c r="O4" s="35" t="s">
        <v>16</v>
      </c>
      <c r="P4" s="35"/>
      <c r="Q4" s="34"/>
      <c r="R4" s="35"/>
      <c r="S4" s="16" t="s">
        <v>17</v>
      </c>
      <c r="T4" s="51" t="s">
        <v>18</v>
      </c>
      <c r="U4" s="16" t="s">
        <v>19</v>
      </c>
      <c r="V4" s="16" t="s">
        <v>20</v>
      </c>
      <c r="W4" s="16" t="s">
        <v>21</v>
      </c>
      <c r="X4" s="16" t="s">
        <v>22</v>
      </c>
      <c r="Y4" s="16" t="s">
        <v>23</v>
      </c>
      <c r="Z4" s="56" t="s">
        <v>24</v>
      </c>
    </row>
    <row r="5" s="2" customFormat="1" ht="35" customHeight="1" spans="1:26">
      <c r="A5" s="14"/>
      <c r="B5" s="15"/>
      <c r="C5" s="16"/>
      <c r="D5" s="16"/>
      <c r="E5" s="14"/>
      <c r="F5" s="16"/>
      <c r="G5" s="16"/>
      <c r="H5" s="16"/>
      <c r="I5" s="16"/>
      <c r="J5" s="16"/>
      <c r="K5" s="16"/>
      <c r="L5" s="34"/>
      <c r="M5" s="16" t="s">
        <v>25</v>
      </c>
      <c r="N5" s="16" t="s">
        <v>26</v>
      </c>
      <c r="O5" s="36" t="s">
        <v>27</v>
      </c>
      <c r="P5" s="36" t="s">
        <v>28</v>
      </c>
      <c r="Q5" s="36" t="s">
        <v>29</v>
      </c>
      <c r="R5" s="35" t="s">
        <v>30</v>
      </c>
      <c r="S5" s="16"/>
      <c r="T5" s="51"/>
      <c r="U5" s="16"/>
      <c r="V5" s="16"/>
      <c r="W5" s="16"/>
      <c r="X5" s="16"/>
      <c r="Y5" s="16"/>
      <c r="Z5" s="56"/>
    </row>
    <row r="6" s="3" customFormat="1" ht="45" customHeight="1" spans="1:26">
      <c r="A6" s="17">
        <v>1</v>
      </c>
      <c r="B6" s="17" t="s">
        <v>31</v>
      </c>
      <c r="C6" s="17" t="s">
        <v>32</v>
      </c>
      <c r="D6" s="18" t="s">
        <v>33</v>
      </c>
      <c r="E6" s="19" t="s">
        <v>34</v>
      </c>
      <c r="F6" s="20" t="s">
        <v>35</v>
      </c>
      <c r="G6" s="21" t="s">
        <v>28</v>
      </c>
      <c r="H6" s="22"/>
      <c r="I6" s="17" t="s">
        <v>36</v>
      </c>
      <c r="J6" s="17" t="s">
        <v>37</v>
      </c>
      <c r="K6" s="17"/>
      <c r="L6" s="17">
        <v>5</v>
      </c>
      <c r="M6" s="37">
        <v>202108</v>
      </c>
      <c r="N6" s="37">
        <v>202112</v>
      </c>
      <c r="O6" s="38"/>
      <c r="P6" s="38">
        <v>1000</v>
      </c>
      <c r="Q6" s="19"/>
      <c r="R6" s="19">
        <v>1000</v>
      </c>
      <c r="S6" s="18" t="s">
        <v>38</v>
      </c>
      <c r="T6" s="17" t="s">
        <v>32</v>
      </c>
      <c r="U6" s="17" t="s">
        <v>39</v>
      </c>
      <c r="V6" s="17" t="s">
        <v>40</v>
      </c>
      <c r="W6" s="17" t="s">
        <v>41</v>
      </c>
      <c r="X6" s="17" t="s">
        <v>42</v>
      </c>
      <c r="Y6" s="18" t="s">
        <v>43</v>
      </c>
      <c r="Z6" s="17"/>
    </row>
    <row r="7" s="3" customFormat="1" ht="45" customHeight="1" spans="1:26">
      <c r="A7" s="17">
        <v>2</v>
      </c>
      <c r="B7" s="17" t="s">
        <v>31</v>
      </c>
      <c r="C7" s="17" t="s">
        <v>44</v>
      </c>
      <c r="D7" s="18" t="s">
        <v>45</v>
      </c>
      <c r="E7" s="19" t="str">
        <f>IFERROR(IF(MOD(MID(D7,17,1),2)=1,"1男","2女"),"")</f>
        <v>1男</v>
      </c>
      <c r="F7" s="20" t="s">
        <v>46</v>
      </c>
      <c r="G7" s="21" t="s">
        <v>28</v>
      </c>
      <c r="H7" s="22" t="s">
        <v>47</v>
      </c>
      <c r="I7" s="17" t="s">
        <v>48</v>
      </c>
      <c r="J7" s="17" t="s">
        <v>49</v>
      </c>
      <c r="K7" s="17"/>
      <c r="L7" s="17">
        <v>3</v>
      </c>
      <c r="M7" s="37">
        <v>202110</v>
      </c>
      <c r="N7" s="37">
        <v>202112</v>
      </c>
      <c r="O7" s="38" t="str">
        <f>IF(L7=0,"",IF(G7="单位就业",L7*300,""))</f>
        <v/>
      </c>
      <c r="P7" s="38">
        <f>IF(L7=0,"",IF(G7="灵活就业",L7*200,""))</f>
        <v>600</v>
      </c>
      <c r="Q7" s="19"/>
      <c r="R7" s="19">
        <f>IF(SUM(O7:Q7)=0,"",SUM(O7:Q7))</f>
        <v>600</v>
      </c>
      <c r="S7" s="18" t="s">
        <v>50</v>
      </c>
      <c r="T7" s="17" t="s">
        <v>44</v>
      </c>
      <c r="U7" s="17" t="s">
        <v>39</v>
      </c>
      <c r="V7" s="17" t="s">
        <v>40</v>
      </c>
      <c r="W7" s="17" t="s">
        <v>51</v>
      </c>
      <c r="X7" s="17" t="s">
        <v>42</v>
      </c>
      <c r="Y7" s="18" t="s">
        <v>52</v>
      </c>
      <c r="Z7" s="17"/>
    </row>
    <row r="8" s="3" customFormat="1" ht="45" customHeight="1" spans="1:26">
      <c r="A8" s="17">
        <v>3</v>
      </c>
      <c r="B8" s="17" t="s">
        <v>31</v>
      </c>
      <c r="C8" s="17" t="s">
        <v>53</v>
      </c>
      <c r="D8" s="18" t="s">
        <v>54</v>
      </c>
      <c r="E8" s="19" t="str">
        <f>IFERROR(IF(MOD(MID(D8,17,1),2)=1,"1男","2女"),"")</f>
        <v>1男</v>
      </c>
      <c r="F8" s="20" t="s">
        <v>55</v>
      </c>
      <c r="G8" s="21" t="s">
        <v>28</v>
      </c>
      <c r="H8" s="22" t="s">
        <v>56</v>
      </c>
      <c r="I8" s="17" t="s">
        <v>57</v>
      </c>
      <c r="J8" s="17" t="s">
        <v>49</v>
      </c>
      <c r="K8" s="17"/>
      <c r="L8" s="17">
        <v>3</v>
      </c>
      <c r="M8" s="37">
        <v>202110</v>
      </c>
      <c r="N8" s="37">
        <v>202112</v>
      </c>
      <c r="O8" s="38" t="str">
        <f>IF(L8=0,"",IF(G8="单位就业",L8*300,""))</f>
        <v/>
      </c>
      <c r="P8" s="38">
        <v>600</v>
      </c>
      <c r="Q8" s="19">
        <f>IF(J8="是",800,IF(J8="否",200,""))</f>
        <v>200</v>
      </c>
      <c r="R8" s="19">
        <f>IF(SUM(O8:Q8)=0,"",SUM(O8:Q8))</f>
        <v>800</v>
      </c>
      <c r="S8" s="18" t="s">
        <v>58</v>
      </c>
      <c r="T8" s="17" t="s">
        <v>53</v>
      </c>
      <c r="U8" s="17" t="s">
        <v>39</v>
      </c>
      <c r="V8" s="17" t="s">
        <v>40</v>
      </c>
      <c r="W8" s="17" t="s">
        <v>51</v>
      </c>
      <c r="X8" s="17" t="s">
        <v>42</v>
      </c>
      <c r="Y8" s="18" t="s">
        <v>52</v>
      </c>
      <c r="Z8" s="17"/>
    </row>
    <row r="9" s="4" customFormat="1" ht="57" customHeight="1" spans="1:26">
      <c r="A9" s="17">
        <v>4</v>
      </c>
      <c r="B9" s="23" t="s">
        <v>59</v>
      </c>
      <c r="C9" s="14" t="s">
        <v>60</v>
      </c>
      <c r="D9" s="24" t="s">
        <v>61</v>
      </c>
      <c r="E9" s="25" t="s">
        <v>62</v>
      </c>
      <c r="F9" s="26" t="s">
        <v>63</v>
      </c>
      <c r="G9" s="27" t="s">
        <v>28</v>
      </c>
      <c r="H9" s="23" t="s">
        <v>64</v>
      </c>
      <c r="I9" s="23" t="s">
        <v>65</v>
      </c>
      <c r="J9" s="23" t="s">
        <v>49</v>
      </c>
      <c r="K9" s="23">
        <v>2021</v>
      </c>
      <c r="L9" s="39">
        <v>10</v>
      </c>
      <c r="M9" s="39" t="s">
        <v>66</v>
      </c>
      <c r="N9" s="40" t="s">
        <v>67</v>
      </c>
      <c r="O9" s="40"/>
      <c r="P9" s="24">
        <v>2000</v>
      </c>
      <c r="Q9" s="24">
        <v>200</v>
      </c>
      <c r="R9" s="39">
        <v>2200</v>
      </c>
      <c r="S9" s="23" t="s">
        <v>68</v>
      </c>
      <c r="T9" s="23" t="s">
        <v>60</v>
      </c>
      <c r="U9" s="23" t="s">
        <v>39</v>
      </c>
      <c r="V9" s="23" t="s">
        <v>40</v>
      </c>
      <c r="W9" s="23" t="s">
        <v>69</v>
      </c>
      <c r="X9" s="14" t="s">
        <v>70</v>
      </c>
      <c r="Y9" s="23" t="s">
        <v>71</v>
      </c>
      <c r="Z9" s="57"/>
    </row>
    <row r="10" s="4" customFormat="1" ht="57" customHeight="1" spans="1:26">
      <c r="A10" s="17">
        <v>5</v>
      </c>
      <c r="B10" s="23" t="s">
        <v>31</v>
      </c>
      <c r="C10" s="14" t="s">
        <v>72</v>
      </c>
      <c r="D10" s="24" t="s">
        <v>73</v>
      </c>
      <c r="E10" s="25" t="s">
        <v>62</v>
      </c>
      <c r="F10" s="26" t="s">
        <v>74</v>
      </c>
      <c r="G10" s="27" t="s">
        <v>27</v>
      </c>
      <c r="H10" s="23" t="s">
        <v>75</v>
      </c>
      <c r="I10" s="23" t="s">
        <v>76</v>
      </c>
      <c r="J10" s="23" t="s">
        <v>49</v>
      </c>
      <c r="K10" s="23"/>
      <c r="L10" s="39">
        <v>4</v>
      </c>
      <c r="M10" s="39">
        <v>202109</v>
      </c>
      <c r="N10" s="40">
        <v>202112</v>
      </c>
      <c r="O10" s="40">
        <v>1200</v>
      </c>
      <c r="P10" s="24"/>
      <c r="Q10" s="24"/>
      <c r="R10" s="14">
        <v>1200</v>
      </c>
      <c r="S10" s="23" t="s">
        <v>77</v>
      </c>
      <c r="T10" s="23" t="s">
        <v>72</v>
      </c>
      <c r="U10" s="23" t="s">
        <v>39</v>
      </c>
      <c r="V10" s="23" t="s">
        <v>78</v>
      </c>
      <c r="W10" s="23" t="s">
        <v>79</v>
      </c>
      <c r="X10" s="14" t="s">
        <v>80</v>
      </c>
      <c r="Y10" s="23" t="s">
        <v>81</v>
      </c>
      <c r="Z10" s="57"/>
    </row>
    <row r="11" s="4" customFormat="1" ht="57" customHeight="1" spans="1:26">
      <c r="A11" s="17">
        <v>6</v>
      </c>
      <c r="B11" s="23" t="s">
        <v>31</v>
      </c>
      <c r="C11" s="14" t="s">
        <v>82</v>
      </c>
      <c r="D11" s="24" t="s">
        <v>83</v>
      </c>
      <c r="E11" s="25" t="s">
        <v>34</v>
      </c>
      <c r="F11" s="26" t="s">
        <v>84</v>
      </c>
      <c r="G11" s="27" t="s">
        <v>27</v>
      </c>
      <c r="H11" s="23" t="s">
        <v>85</v>
      </c>
      <c r="I11" s="23" t="s">
        <v>85</v>
      </c>
      <c r="J11" s="23" t="s">
        <v>86</v>
      </c>
      <c r="K11" s="23"/>
      <c r="L11" s="39">
        <v>4</v>
      </c>
      <c r="M11" s="39">
        <v>202109</v>
      </c>
      <c r="N11" s="40">
        <v>202112</v>
      </c>
      <c r="O11" s="40">
        <v>1200</v>
      </c>
      <c r="P11" s="24" t="s">
        <v>87</v>
      </c>
      <c r="Q11" s="24" t="s">
        <v>87</v>
      </c>
      <c r="R11" s="14">
        <v>1200</v>
      </c>
      <c r="S11" s="23" t="s">
        <v>88</v>
      </c>
      <c r="T11" s="23" t="s">
        <v>82</v>
      </c>
      <c r="U11" s="23" t="s">
        <v>39</v>
      </c>
      <c r="V11" s="23" t="s">
        <v>78</v>
      </c>
      <c r="W11" s="23" t="s">
        <v>79</v>
      </c>
      <c r="X11" s="14" t="s">
        <v>80</v>
      </c>
      <c r="Y11" s="23" t="s">
        <v>81</v>
      </c>
      <c r="Z11" s="57"/>
    </row>
    <row r="12" s="4" customFormat="1" ht="57" customHeight="1" spans="1:26">
      <c r="A12" s="17">
        <v>7</v>
      </c>
      <c r="B12" s="23" t="s">
        <v>31</v>
      </c>
      <c r="C12" s="14" t="s">
        <v>89</v>
      </c>
      <c r="D12" s="24" t="s">
        <v>90</v>
      </c>
      <c r="E12" s="25" t="s">
        <v>62</v>
      </c>
      <c r="F12" s="26" t="s">
        <v>91</v>
      </c>
      <c r="G12" s="27" t="s">
        <v>27</v>
      </c>
      <c r="H12" s="23" t="s">
        <v>92</v>
      </c>
      <c r="I12" s="23" t="s">
        <v>93</v>
      </c>
      <c r="J12" s="23" t="s">
        <v>49</v>
      </c>
      <c r="K12" s="23"/>
      <c r="L12" s="39">
        <v>6</v>
      </c>
      <c r="M12" s="39">
        <v>202107</v>
      </c>
      <c r="N12" s="40">
        <v>202112</v>
      </c>
      <c r="O12" s="40">
        <v>1800</v>
      </c>
      <c r="P12" s="24"/>
      <c r="Q12" s="24">
        <v>200</v>
      </c>
      <c r="R12" s="14">
        <v>2000</v>
      </c>
      <c r="S12" s="23" t="s">
        <v>94</v>
      </c>
      <c r="T12" s="23" t="s">
        <v>89</v>
      </c>
      <c r="U12" s="23" t="s">
        <v>39</v>
      </c>
      <c r="V12" s="23" t="s">
        <v>78</v>
      </c>
      <c r="W12" s="23" t="s">
        <v>79</v>
      </c>
      <c r="X12" s="14" t="s">
        <v>80</v>
      </c>
      <c r="Y12" s="23" t="s">
        <v>81</v>
      </c>
      <c r="Z12" s="57"/>
    </row>
    <row r="13" s="4" customFormat="1" ht="57" customHeight="1" spans="1:26">
      <c r="A13" s="17">
        <v>8</v>
      </c>
      <c r="B13" s="23" t="s">
        <v>31</v>
      </c>
      <c r="C13" s="14" t="s">
        <v>95</v>
      </c>
      <c r="D13" s="24" t="s">
        <v>96</v>
      </c>
      <c r="E13" s="25" t="s">
        <v>62</v>
      </c>
      <c r="F13" s="26" t="s">
        <v>97</v>
      </c>
      <c r="G13" s="27" t="s">
        <v>28</v>
      </c>
      <c r="H13" s="23" t="s">
        <v>98</v>
      </c>
      <c r="I13" s="23" t="s">
        <v>99</v>
      </c>
      <c r="J13" s="23" t="s">
        <v>86</v>
      </c>
      <c r="K13" s="23"/>
      <c r="L13" s="39">
        <v>2</v>
      </c>
      <c r="M13" s="39">
        <v>202111</v>
      </c>
      <c r="N13" s="40">
        <v>202112</v>
      </c>
      <c r="O13" s="40"/>
      <c r="P13" s="24">
        <v>400</v>
      </c>
      <c r="Q13" s="24"/>
      <c r="R13" s="39">
        <v>400</v>
      </c>
      <c r="S13" s="23" t="s">
        <v>100</v>
      </c>
      <c r="T13" s="23" t="s">
        <v>95</v>
      </c>
      <c r="U13" s="23" t="s">
        <v>101</v>
      </c>
      <c r="V13" s="23" t="s">
        <v>101</v>
      </c>
      <c r="W13" s="23" t="s">
        <v>102</v>
      </c>
      <c r="X13" s="14" t="s">
        <v>103</v>
      </c>
      <c r="Y13" s="23" t="s">
        <v>104</v>
      </c>
      <c r="Z13" s="57"/>
    </row>
    <row r="14" s="4" customFormat="1" ht="57" customHeight="1" spans="1:26">
      <c r="A14" s="17">
        <v>9</v>
      </c>
      <c r="B14" s="23" t="s">
        <v>31</v>
      </c>
      <c r="C14" s="14" t="s">
        <v>105</v>
      </c>
      <c r="D14" s="28" t="s">
        <v>106</v>
      </c>
      <c r="E14" s="25" t="s">
        <v>34</v>
      </c>
      <c r="F14" s="26" t="s">
        <v>107</v>
      </c>
      <c r="G14" s="27" t="s">
        <v>28</v>
      </c>
      <c r="H14" s="23" t="s">
        <v>108</v>
      </c>
      <c r="I14" s="23" t="s">
        <v>109</v>
      </c>
      <c r="J14" s="23" t="s">
        <v>49</v>
      </c>
      <c r="K14" s="23"/>
      <c r="L14" s="39">
        <v>2</v>
      </c>
      <c r="M14" s="39">
        <v>202111</v>
      </c>
      <c r="N14" s="40">
        <v>202112</v>
      </c>
      <c r="O14" s="40"/>
      <c r="P14" s="24">
        <v>400</v>
      </c>
      <c r="Q14" s="24"/>
      <c r="R14" s="39">
        <v>400</v>
      </c>
      <c r="S14" s="23" t="s">
        <v>110</v>
      </c>
      <c r="T14" s="23" t="s">
        <v>105</v>
      </c>
      <c r="U14" s="23" t="s">
        <v>101</v>
      </c>
      <c r="V14" s="23" t="s">
        <v>101</v>
      </c>
      <c r="W14" s="23" t="s">
        <v>111</v>
      </c>
      <c r="X14" s="14" t="s">
        <v>112</v>
      </c>
      <c r="Y14" s="23" t="s">
        <v>113</v>
      </c>
      <c r="Z14" s="57"/>
    </row>
    <row r="15" s="4" customFormat="1" ht="45" customHeight="1" spans="1:26">
      <c r="A15" s="17">
        <v>10</v>
      </c>
      <c r="B15" s="23" t="s">
        <v>31</v>
      </c>
      <c r="C15" s="23" t="s">
        <v>114</v>
      </c>
      <c r="D15" s="14" t="s">
        <v>115</v>
      </c>
      <c r="E15" s="24" t="s">
        <v>62</v>
      </c>
      <c r="F15" s="25" t="s">
        <v>116</v>
      </c>
      <c r="G15" s="26" t="s">
        <v>28</v>
      </c>
      <c r="H15" s="27" t="s">
        <v>117</v>
      </c>
      <c r="I15" s="23" t="s">
        <v>118</v>
      </c>
      <c r="J15" s="23" t="s">
        <v>86</v>
      </c>
      <c r="K15" s="23">
        <v>2021</v>
      </c>
      <c r="L15" s="23">
        <v>2</v>
      </c>
      <c r="M15" s="39" t="s">
        <v>119</v>
      </c>
      <c r="N15" s="39">
        <v>202112</v>
      </c>
      <c r="O15" s="40"/>
      <c r="P15" s="40">
        <v>400</v>
      </c>
      <c r="Q15" s="24"/>
      <c r="R15" s="24">
        <v>400</v>
      </c>
      <c r="S15" s="14" t="s">
        <v>120</v>
      </c>
      <c r="T15" s="23" t="s">
        <v>114</v>
      </c>
      <c r="U15" s="23" t="s">
        <v>121</v>
      </c>
      <c r="V15" s="23" t="s">
        <v>122</v>
      </c>
      <c r="W15" s="23" t="s">
        <v>123</v>
      </c>
      <c r="X15" s="23" t="s">
        <v>124</v>
      </c>
      <c r="Y15" s="14" t="s">
        <v>125</v>
      </c>
      <c r="Z15" s="23" t="s">
        <v>126</v>
      </c>
    </row>
    <row r="16" s="4" customFormat="1" ht="45" customHeight="1" spans="1:26">
      <c r="A16" s="17">
        <v>11</v>
      </c>
      <c r="B16" s="23" t="s">
        <v>59</v>
      </c>
      <c r="C16" s="23" t="s">
        <v>127</v>
      </c>
      <c r="D16" s="14" t="s">
        <v>128</v>
      </c>
      <c r="E16" s="24" t="s">
        <v>34</v>
      </c>
      <c r="F16" s="25" t="s">
        <v>129</v>
      </c>
      <c r="G16" s="26" t="s">
        <v>27</v>
      </c>
      <c r="H16" s="27" t="s">
        <v>130</v>
      </c>
      <c r="I16" s="23" t="s">
        <v>131</v>
      </c>
      <c r="J16" s="23" t="s">
        <v>86</v>
      </c>
      <c r="K16" s="23"/>
      <c r="L16" s="23">
        <v>10</v>
      </c>
      <c r="M16" s="39">
        <v>202103</v>
      </c>
      <c r="N16" s="39">
        <v>202112</v>
      </c>
      <c r="O16" s="40">
        <v>3000</v>
      </c>
      <c r="P16" s="40" t="s">
        <v>87</v>
      </c>
      <c r="Q16" s="24" t="s">
        <v>87</v>
      </c>
      <c r="R16" s="24">
        <v>3000</v>
      </c>
      <c r="S16" s="14" t="s">
        <v>132</v>
      </c>
      <c r="T16" s="23" t="s">
        <v>127</v>
      </c>
      <c r="U16" s="23" t="s">
        <v>131</v>
      </c>
      <c r="V16" s="23" t="s">
        <v>133</v>
      </c>
      <c r="W16" s="23" t="s">
        <v>134</v>
      </c>
      <c r="X16" s="23" t="s">
        <v>135</v>
      </c>
      <c r="Y16" s="14" t="s">
        <v>136</v>
      </c>
      <c r="Z16" s="23"/>
    </row>
    <row r="17" ht="41" customHeight="1" spans="1:26">
      <c r="A17" s="29" t="s">
        <v>137</v>
      </c>
      <c r="B17" s="30"/>
      <c r="C17" s="30"/>
      <c r="D17" s="30"/>
      <c r="E17" s="30"/>
      <c r="F17" s="30"/>
      <c r="G17" s="30"/>
      <c r="H17" s="30"/>
      <c r="I17" s="41"/>
      <c r="J17" s="41"/>
      <c r="K17" s="41"/>
      <c r="L17" s="41"/>
      <c r="M17" s="41"/>
      <c r="N17" s="42"/>
      <c r="O17" s="43">
        <f>SUM(O6:O16)</f>
        <v>7200</v>
      </c>
      <c r="P17" s="43">
        <f>SUM(P6:P16)</f>
        <v>5400</v>
      </c>
      <c r="Q17" s="43">
        <f>SUM(Q6:Q16)</f>
        <v>600</v>
      </c>
      <c r="R17" s="43">
        <f>SUM(R6:R16)</f>
        <v>13200</v>
      </c>
      <c r="S17" s="52"/>
      <c r="T17" s="52"/>
      <c r="U17" s="53"/>
      <c r="V17" s="52"/>
      <c r="W17" s="52"/>
      <c r="X17" s="52"/>
      <c r="Y17" s="53"/>
      <c r="Z17" s="52"/>
    </row>
    <row r="18" ht="27" customHeight="1" spans="1:26">
      <c r="A18" s="31" t="s">
        <v>138</v>
      </c>
      <c r="B18" s="7"/>
      <c r="C18" s="7"/>
      <c r="D18" s="7"/>
      <c r="E18" s="7"/>
      <c r="F18" s="8"/>
      <c r="G18" s="7"/>
      <c r="H18" s="7"/>
      <c r="I18" s="7"/>
      <c r="J18" s="7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54"/>
      <c r="V18" s="44"/>
      <c r="W18" s="44"/>
      <c r="X18" s="44"/>
      <c r="Y18" s="54"/>
      <c r="Z18" s="44"/>
    </row>
  </sheetData>
  <autoFilter ref="A5:Z18">
    <extLst/>
  </autoFilter>
  <mergeCells count="26">
    <mergeCell ref="A1:C1"/>
    <mergeCell ref="A2:Y2"/>
    <mergeCell ref="A3:H3"/>
    <mergeCell ref="M4:N4"/>
    <mergeCell ref="O4:R4"/>
    <mergeCell ref="A17:N1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V4:V5"/>
    <mergeCell ref="W4:W5"/>
    <mergeCell ref="X4:X5"/>
    <mergeCell ref="Y4:Y5"/>
    <mergeCell ref="Z4:Z5"/>
  </mergeCells>
  <dataValidations count="10">
    <dataValidation type="list" allowBlank="1" showInputMessage="1" showErrorMessage="1" prompt="省外务工选择“是”&#10;县外省内务工选择“否”&#10;县内务工选择“县内”&#10;" sqref="J6 J7 J8 I9 H15:H16 I10:I12 I13:I14">
      <formula1>"是,否,县内"</formula1>
    </dataValidation>
    <dataValidation type="textLength" operator="equal" showInputMessage="1" showErrorMessage="1" errorTitle="1" error="身份证号码是18位" sqref="D6 D7 D8 C9 C10:C12 C13:C14 C15:C16">
      <formula1>18</formula1>
    </dataValidation>
    <dataValidation allowBlank="1" showInputMessage="1" showErrorMessage="1" sqref="A6 A1:A5 A7:A16 A17:A1048576 D2:D3 D4:D5 E2:E3 E4:E5"/>
    <dataValidation allowBlank="1" showInputMessage="1" showErrorMessage="1" errorTitle="必填项" error="请输入补贴月数" sqref="L6 L7 L8 K9 J15:J16 K10:K12 K13:K14" errorStyle="information"/>
    <dataValidation type="list" allowBlank="1" showErrorMessage="1" prompt="选择“单位就业”或者“灵活就业”" sqref="G6 F9 F10:F12 F13:F14 G7:G8">
      <formula1>"单位就业,灵活就业"</formula1>
    </dataValidation>
    <dataValidation allowBlank="1" showInputMessage="1" showErrorMessage="1" prompt="如：海南海口&#10;广东深圳&#10;县内&#10;" sqref="I6 I7 I8 H9 G15:G16 H10:H12 H13:H14"/>
    <dataValidation type="list" allowBlank="1" showInputMessage="1" showErrorMessage="1" sqref="K6 K7 K8 J9 I15:I16 J10:J12 J13:J14">
      <formula1>"2021,2022,2023,2024,2025"</formula1>
    </dataValidation>
    <dataValidation allowBlank="1" showErrorMessage="1" sqref="O6 P6 Q6:R6 N9 O9:Q9 N10:N12 N13:N14 M15:N16 O15:P16 O7:R8 O10:Q12 O13:Q14"/>
    <dataValidation allowBlank="1" showInputMessage="1" showErrorMessage="1" prompt="请务必准确填写账号名字。" sqref="T6 T7 T8 S9 R15:R16 S10:S12 S13:S14"/>
    <dataValidation type="list" allowBlank="1" showInputMessage="1" showErrorMessage="1" sqref="B6:B8">
      <formula1>"稳定脱贫户,相对稳定脱贫户,脱贫不稳定户,边缘易致贫户,突发严重困难户,低保家庭,零就业家庭"</formula1>
    </dataValidation>
  </dataValidations>
  <pageMargins left="0.511805555555556" right="0.354166666666667" top="0.75" bottom="0.75" header="0.3" footer="0.3"/>
  <pageSetup paperSize="9" scale="55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I4" rgbClr="3CCA50"/>
    <comment s:ref="O4" rgbClr="3CCA50"/>
    <comment s:ref="M5" rgbClr="3CCA5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旧忆</cp:lastModifiedBy>
  <dcterms:created xsi:type="dcterms:W3CDTF">2020-04-30T09:07:00Z</dcterms:created>
  <dcterms:modified xsi:type="dcterms:W3CDTF">2022-06-22T09:24:20Z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A85459FF3E574141ABA05BB5E7FD8D76</vt:lpwstr>
  </property>
</Properties>
</file>